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45" windowWidth="15195" windowHeight="9720" tabRatio="846" activeTab="0"/>
  </bookViews>
  <sheets>
    <sheet name="MLS_Financial_Responsibility" sheetId="1" r:id="rId1"/>
    <sheet name="Fidelity_&amp;_E&amp;O_Calculation" sheetId="2" state="hidden" r:id="rId2"/>
  </sheets>
  <definedNames>
    <definedName name="_xlnm.Print_Area" localSheetId="0">'MLS_Financial_Responsibility'!$A$1:$D$102</definedName>
  </definedNames>
  <calcPr fullCalcOnLoad="1"/>
</workbook>
</file>

<file path=xl/sharedStrings.xml><?xml version="1.0" encoding="utf-8"?>
<sst xmlns="http://schemas.openxmlformats.org/spreadsheetml/2006/main" count="96" uniqueCount="73">
  <si>
    <t>Servicer ID</t>
  </si>
  <si>
    <t>Servicer Name</t>
  </si>
  <si>
    <t>Total Shareholder's Equity:</t>
  </si>
  <si>
    <t>1.  Goodwill</t>
  </si>
  <si>
    <t>2.  Intangible assets (excluding mortgage servicing rights)</t>
  </si>
  <si>
    <t>Total Adjusted Net Worth:</t>
  </si>
  <si>
    <t>Corporate Surety Bond:</t>
  </si>
  <si>
    <t>Required Amount of Bond</t>
  </si>
  <si>
    <t>Aggregate $ amount of NY Loans Serviced</t>
  </si>
  <si>
    <t>100,000,000 or less</t>
  </si>
  <si>
    <t>of the next 500,000,000</t>
  </si>
  <si>
    <t>of the next 400,000,000</t>
  </si>
  <si>
    <t>of the amount over 1,000,000,000</t>
  </si>
  <si>
    <t>Fidelity and E&amp;O Bond:</t>
  </si>
  <si>
    <t>Required Corporate Surety Bond:</t>
  </si>
  <si>
    <t>Surety Bond:</t>
  </si>
  <si>
    <t>Adjusted Net Worth Requirement:</t>
  </si>
  <si>
    <t>Adjusted Net Worth</t>
  </si>
  <si>
    <t>Actual</t>
  </si>
  <si>
    <t>Requirement Met?</t>
  </si>
  <si>
    <t>Adjustments to Net Worth:</t>
  </si>
  <si>
    <t>Total Adjustments to Net Worth:</t>
  </si>
  <si>
    <t>Required</t>
  </si>
  <si>
    <t>Net Worth Requirement:</t>
  </si>
  <si>
    <t>Fidelity and E&amp;O Bond Requirement:</t>
  </si>
  <si>
    <t>Surety Bond Amount Requirement:</t>
  </si>
  <si>
    <t>Exempt/Not Exempt:</t>
  </si>
  <si>
    <t>Servicer ID:</t>
  </si>
  <si>
    <t>Servicer Name:</t>
  </si>
  <si>
    <t>Superintendent's Regulations</t>
  </si>
  <si>
    <t>Cash, Cash Equivalents, or Readily Marketable Securities:</t>
  </si>
  <si>
    <t>Required Percent:</t>
  </si>
  <si>
    <t>Percent of Adjusted Net Worth:</t>
  </si>
  <si>
    <t>Cash, Cash Equivalents or Readily Marketable Securities Requirement:</t>
  </si>
  <si>
    <t>Aggregate $ Amount of NY Loans Serviced:*</t>
  </si>
  <si>
    <t>3.  Any assets pledged to secure obligations of a person other than the applicant</t>
  </si>
  <si>
    <t>4.  Any assets due from officers or stockholders or same from related companies</t>
  </si>
  <si>
    <t>Signed this ____ day of ____________, 20____.</t>
  </si>
  <si>
    <t>Name of individual or partnership</t>
  </si>
  <si>
    <t>By</t>
  </si>
  <si>
    <t>Name of Corporation</t>
  </si>
  <si>
    <t>Sworn to before me this</t>
  </si>
  <si>
    <t>____ day of ____________, 20____.</t>
  </si>
  <si>
    <t>_____________________________</t>
  </si>
  <si>
    <t>Notary Public</t>
  </si>
  <si>
    <t xml:space="preserve">      The undersigned has (have) carefully read the foregoing statements, and all printed and written matter therein, and hereby certifies that all the statements are know to me (us) to be true and give a correct showing of the undersigned financial conditions and that all Surety, Fidelity and E&amp;O Bonds are currently active and in effect.</t>
  </si>
  <si>
    <r>
      <t>II.</t>
    </r>
    <r>
      <rPr>
        <b/>
        <sz val="24"/>
        <rFont val="Arial"/>
        <family val="2"/>
      </rPr>
      <t xml:space="preserve"> </t>
    </r>
    <r>
      <rPr>
        <b/>
        <sz val="20"/>
        <rFont val="Arial"/>
        <family val="2"/>
      </rPr>
      <t xml:space="preserve"> </t>
    </r>
    <r>
      <rPr>
        <b/>
        <sz val="16"/>
        <rFont val="Arial"/>
        <family val="2"/>
      </rPr>
      <t>Mortgage Loans Servicer Financial Responsibilities Summary</t>
    </r>
  </si>
  <si>
    <t>Required Adjusted Net Worth:</t>
  </si>
  <si>
    <t>DATE</t>
  </si>
  <si>
    <t>E&amp;O Coverage</t>
  </si>
  <si>
    <t>Required Fidelity Bond:</t>
  </si>
  <si>
    <t>Required E&amp;O Coverage:</t>
  </si>
  <si>
    <t>Date</t>
  </si>
  <si>
    <t>Fidelity Bond Actual</t>
  </si>
  <si>
    <t>E&amp;O Coverage Actual</t>
  </si>
  <si>
    <r>
      <t>I.</t>
    </r>
    <r>
      <rPr>
        <b/>
        <sz val="24"/>
        <rFont val="Arial"/>
        <family val="2"/>
      </rPr>
      <t xml:space="preserve"> </t>
    </r>
    <r>
      <rPr>
        <b/>
        <sz val="20"/>
        <rFont val="Arial"/>
        <family val="2"/>
      </rPr>
      <t xml:space="preserve"> </t>
    </r>
    <r>
      <rPr>
        <b/>
        <sz val="16"/>
        <rFont val="Arial"/>
        <family val="2"/>
      </rPr>
      <t>Mortgage Loan Servicer Financial Responsibilities Details</t>
    </r>
  </si>
  <si>
    <t>0.25% of OPB of Loans Serviced (whether or not in New York):</t>
  </si>
  <si>
    <t>Minimum Required Adj Net Worth (0.25% of UPB plus $250,000):</t>
  </si>
  <si>
    <t xml:space="preserve">418.12(a) </t>
  </si>
  <si>
    <t>418.12(a)</t>
  </si>
  <si>
    <t>Excess/(Deficit) Net Worth:</t>
  </si>
  <si>
    <t>418.12(b)</t>
  </si>
  <si>
    <t>418.12(c)</t>
  </si>
  <si>
    <t>6.  Any other receivable that the Superintendent determines are not collectable</t>
  </si>
  <si>
    <t>Servicer Only
(No third party servicing activity)</t>
  </si>
  <si>
    <t>5.  Any amount in excess of the lower of the cost or market value of mortgages in foreclosure, construction loans, or property acquired through foreclosure</t>
  </si>
  <si>
    <t>Outstanding Principal Balance of Loans Serviced (whether or not in New York):</t>
  </si>
  <si>
    <t>Outstanding Principal Balance of New York State Loans Serviced:</t>
  </si>
  <si>
    <t>Requirement Fulfilled?</t>
  </si>
  <si>
    <t>Fidelity Bond</t>
  </si>
  <si>
    <t>Requirement Fulfilled Fidelity Bond?</t>
  </si>
  <si>
    <t>Requirement Fulfilled E&amp;O Coverage?</t>
  </si>
  <si>
    <t>Note: Where there is no written partnership agreement all the partners should sign.</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</si>
</sst>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quot;#,##0"/>
    <numFmt numFmtId="166" formatCode="[$-409]h:mm:ss\ AM/PM"/>
    <numFmt numFmtId="167" formatCode="[$-409]dddd\,\ mmmm\ dd\,\ yyyy"/>
  </numFmts>
  <fonts count="48">
    <font>
      <sz val="10"/>
      <name val="Arial"/>
      <family val="0"/>
    </font>
    <font>
      <b/>
      <sz val="10"/>
      <name val="Arial"/>
      <family val="2"/>
    </font>
    <font>
      <sz val="8"/>
      <name val="Arial"/>
      <family val="2"/>
    </font>
    <font>
      <u val="single"/>
      <sz val="10"/>
      <color indexed="12"/>
      <name val="Arial"/>
      <family val="2"/>
    </font>
    <font>
      <u val="single"/>
      <sz val="10"/>
      <color indexed="36"/>
      <name val="Arial"/>
      <family val="2"/>
    </font>
    <font>
      <b/>
      <sz val="16"/>
      <name val="Arial"/>
      <family val="2"/>
    </font>
    <font>
      <b/>
      <sz val="20"/>
      <name val="Arial"/>
      <family val="2"/>
    </font>
    <font>
      <b/>
      <sz val="24"/>
      <name val="Times New Roman"/>
      <family val="1"/>
    </font>
    <font>
      <b/>
      <sz val="24"/>
      <name val="Arial"/>
      <family val="2"/>
    </font>
    <font>
      <b/>
      <sz val="12"/>
      <name val="Arial"/>
      <family val="2"/>
    </font>
    <font>
      <sz val="12"/>
      <name val="Arial"/>
      <family val="2"/>
    </font>
    <font>
      <sz val="18"/>
      <name val="Arial"/>
      <family val="2"/>
    </font>
    <font>
      <b/>
      <sz val="20"/>
      <name val="Times New Roman"/>
      <family val="1"/>
    </font>
    <font>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rgb="FFFFFF00"/>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style="medium"/>
      <right style="thin"/>
      <top style="thin"/>
      <bottom>
        <color indexed="63"/>
      </bottom>
    </border>
    <border>
      <left style="medium"/>
      <right style="thin"/>
      <top>
        <color indexed="63"/>
      </top>
      <bottom style="medium"/>
    </border>
    <border>
      <left style="medium"/>
      <right style="thin"/>
      <top style="medium"/>
      <bottom style="thin"/>
    </border>
    <border>
      <left style="medium"/>
      <right>
        <color indexed="63"/>
      </right>
      <top>
        <color indexed="63"/>
      </top>
      <bottom style="medium"/>
    </border>
    <border>
      <left style="medium"/>
      <right>
        <color indexed="63"/>
      </right>
      <top style="medium"/>
      <bottom style="thin"/>
    </border>
    <border>
      <left style="medium"/>
      <right>
        <color indexed="63"/>
      </right>
      <top style="thin"/>
      <bottom>
        <color indexed="63"/>
      </bottom>
    </border>
    <border>
      <left style="medium"/>
      <right>
        <color indexed="63"/>
      </right>
      <top>
        <color indexed="63"/>
      </top>
      <bottom style="thin"/>
    </border>
    <border>
      <left style="medium"/>
      <right style="thin"/>
      <top>
        <color indexed="63"/>
      </top>
      <bottom style="thin"/>
    </border>
    <border>
      <left style="medium"/>
      <right style="thin"/>
      <top style="thin"/>
      <bottom style="thin"/>
    </border>
    <border>
      <left style="medium"/>
      <right>
        <color indexed="63"/>
      </right>
      <top>
        <color indexed="63"/>
      </top>
      <bottom>
        <color indexed="63"/>
      </bottom>
    </border>
    <border>
      <left style="medium"/>
      <right style="thin"/>
      <top style="thin"/>
      <bottom style="medium"/>
    </border>
    <border>
      <left style="medium"/>
      <right>
        <color indexed="63"/>
      </right>
      <top style="medium"/>
      <bottom>
        <color indexed="63"/>
      </bottom>
    </border>
    <border>
      <left style="medium"/>
      <right style="thin"/>
      <top style="thin"/>
      <bottom style="double"/>
    </border>
    <border>
      <left>
        <color indexed="63"/>
      </left>
      <right style="thin"/>
      <top style="medium"/>
      <bottom style="thin"/>
    </border>
    <border>
      <left>
        <color indexed="63"/>
      </left>
      <right style="thin"/>
      <top style="thin"/>
      <bottom style="thin"/>
    </border>
    <border>
      <left>
        <color indexed="63"/>
      </left>
      <right style="thin"/>
      <top style="thin"/>
      <bottom style="medium"/>
    </border>
    <border>
      <left style="thin"/>
      <right style="medium"/>
      <top style="thin"/>
      <bottom style="medium"/>
    </border>
    <border>
      <left style="thin"/>
      <right style="medium"/>
      <top style="thin"/>
      <bottom style="thin"/>
    </border>
    <border>
      <left style="medium"/>
      <right style="medium"/>
      <top>
        <color indexed="63"/>
      </top>
      <bottom style="medium"/>
    </border>
    <border>
      <left style="medium"/>
      <right style="thin"/>
      <top style="medium"/>
      <bottom style="medium"/>
    </border>
    <border>
      <left>
        <color indexed="63"/>
      </left>
      <right style="thin"/>
      <top style="thin"/>
      <bottom>
        <color indexed="63"/>
      </bottom>
    </border>
    <border>
      <left style="thin"/>
      <right style="medium"/>
      <top style="thin"/>
      <bottom>
        <color indexed="63"/>
      </bottom>
    </border>
    <border>
      <left>
        <color indexed="63"/>
      </left>
      <right style="medium"/>
      <top style="thin"/>
      <bottom>
        <color indexed="63"/>
      </bottom>
    </border>
    <border>
      <left>
        <color indexed="63"/>
      </left>
      <right style="medium"/>
      <top>
        <color indexed="63"/>
      </top>
      <bottom style="thin"/>
    </border>
    <border>
      <left>
        <color indexed="63"/>
      </left>
      <right style="medium"/>
      <top>
        <color indexed="63"/>
      </top>
      <bottom>
        <color indexed="63"/>
      </bottom>
    </border>
    <border>
      <left>
        <color indexed="63"/>
      </left>
      <right style="medium"/>
      <top>
        <color indexed="63"/>
      </top>
      <bottom style="medium"/>
    </border>
    <border>
      <left style="medium"/>
      <right style="medium"/>
      <top style="medium"/>
      <bottom>
        <color indexed="63"/>
      </bottom>
    </border>
    <border>
      <left style="medium"/>
      <right style="medium"/>
      <top style="double"/>
      <bottom>
        <color indexed="63"/>
      </bottom>
    </border>
    <border>
      <left style="thin"/>
      <right style="medium"/>
      <top>
        <color indexed="63"/>
      </top>
      <bottom style="thin"/>
    </border>
    <border>
      <left style="thin"/>
      <right style="medium"/>
      <top style="medium"/>
      <bottom style="thin"/>
    </border>
    <border>
      <left style="thin"/>
      <right style="medium"/>
      <top style="medium"/>
      <bottom style="medium"/>
    </border>
    <border>
      <left style="thin"/>
      <right style="thick"/>
      <top style="thin"/>
      <bottom style="thin"/>
    </border>
    <border>
      <left>
        <color indexed="63"/>
      </left>
      <right style="medium"/>
      <top style="medium"/>
      <bottom>
        <color indexed="63"/>
      </bottom>
    </border>
    <border>
      <left style="thin"/>
      <right style="medium"/>
      <top style="thin"/>
      <bottom style="double"/>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4"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3"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31">
    <xf numFmtId="0" fontId="0" fillId="0" borderId="0" xfId="0" applyAlignment="1">
      <alignment/>
    </xf>
    <xf numFmtId="0" fontId="0" fillId="33" borderId="10" xfId="0" applyFill="1" applyBorder="1" applyAlignment="1">
      <alignment horizontal="center"/>
    </xf>
    <xf numFmtId="0" fontId="0" fillId="0" borderId="0" xfId="0" applyAlignment="1">
      <alignment horizontal="center" wrapText="1"/>
    </xf>
    <xf numFmtId="0" fontId="0" fillId="0" borderId="0" xfId="0" applyAlignment="1" applyProtection="1">
      <alignment/>
      <protection hidden="1"/>
    </xf>
    <xf numFmtId="8" fontId="0" fillId="0" borderId="0" xfId="0" applyNumberFormat="1" applyAlignment="1" applyProtection="1">
      <alignment/>
      <protection hidden="1"/>
    </xf>
    <xf numFmtId="0" fontId="0" fillId="0" borderId="0" xfId="0" applyAlignment="1" applyProtection="1">
      <alignment wrapText="1"/>
      <protection hidden="1"/>
    </xf>
    <xf numFmtId="0" fontId="0" fillId="0" borderId="0" xfId="0" applyFill="1" applyBorder="1" applyAlignment="1">
      <alignment/>
    </xf>
    <xf numFmtId="0" fontId="0" fillId="0" borderId="0" xfId="0" applyFill="1" applyBorder="1" applyAlignment="1" applyProtection="1">
      <alignment/>
      <protection locked="0"/>
    </xf>
    <xf numFmtId="165" fontId="0" fillId="0" borderId="0" xfId="0" applyNumberFormat="1" applyFill="1" applyBorder="1" applyAlignment="1" applyProtection="1">
      <alignment/>
      <protection locked="0"/>
    </xf>
    <xf numFmtId="165" fontId="0" fillId="0" borderId="0" xfId="0" applyNumberFormat="1" applyFill="1" applyBorder="1" applyAlignment="1" applyProtection="1">
      <alignment/>
      <protection/>
    </xf>
    <xf numFmtId="165" fontId="0" fillId="0" borderId="0" xfId="0" applyNumberFormat="1" applyFill="1" applyBorder="1" applyAlignment="1">
      <alignment/>
    </xf>
    <xf numFmtId="9" fontId="0" fillId="0" borderId="0" xfId="0" applyNumberFormat="1" applyFill="1" applyBorder="1" applyAlignment="1">
      <alignment/>
    </xf>
    <xf numFmtId="0" fontId="0" fillId="33" borderId="0" xfId="0" applyFill="1" applyAlignment="1">
      <alignment/>
    </xf>
    <xf numFmtId="0" fontId="0" fillId="33" borderId="11" xfId="0" applyFill="1" applyBorder="1" applyAlignment="1">
      <alignment/>
    </xf>
    <xf numFmtId="0" fontId="0" fillId="33" borderId="0" xfId="0" applyFill="1" applyBorder="1" applyAlignment="1">
      <alignment wrapText="1"/>
    </xf>
    <xf numFmtId="0" fontId="1" fillId="33" borderId="0" xfId="0" applyFont="1" applyFill="1" applyBorder="1" applyAlignment="1">
      <alignment/>
    </xf>
    <xf numFmtId="0" fontId="2" fillId="33" borderId="0" xfId="0" applyFont="1" applyFill="1" applyBorder="1" applyAlignment="1" applyProtection="1">
      <alignment wrapText="1"/>
      <protection locked="0"/>
    </xf>
    <xf numFmtId="0" fontId="0" fillId="33" borderId="0" xfId="0" applyFill="1" applyBorder="1" applyAlignment="1" applyProtection="1">
      <alignment/>
      <protection locked="0"/>
    </xf>
    <xf numFmtId="0" fontId="0" fillId="33" borderId="0" xfId="0" applyFill="1" applyBorder="1" applyAlignment="1">
      <alignment/>
    </xf>
    <xf numFmtId="0" fontId="0" fillId="33" borderId="0" xfId="0" applyFill="1" applyBorder="1" applyAlignment="1">
      <alignment horizontal="center"/>
    </xf>
    <xf numFmtId="0" fontId="0" fillId="33" borderId="0" xfId="0" applyFill="1" applyAlignment="1">
      <alignment horizontal="center" wrapText="1"/>
    </xf>
    <xf numFmtId="165" fontId="0" fillId="33" borderId="10" xfId="0" applyNumberFormat="1" applyFill="1" applyBorder="1" applyAlignment="1">
      <alignment horizontal="center"/>
    </xf>
    <xf numFmtId="0" fontId="0" fillId="33" borderId="10" xfId="0" applyFill="1" applyBorder="1" applyAlignment="1">
      <alignment horizontal="center" wrapText="1"/>
    </xf>
    <xf numFmtId="0" fontId="0" fillId="33" borderId="11" xfId="0" applyFill="1" applyBorder="1" applyAlignment="1">
      <alignment/>
    </xf>
    <xf numFmtId="0" fontId="0" fillId="33" borderId="12" xfId="0" applyFill="1" applyBorder="1" applyAlignment="1">
      <alignment horizontal="center"/>
    </xf>
    <xf numFmtId="0" fontId="10" fillId="33" borderId="13" xfId="0" applyFont="1" applyFill="1" applyBorder="1" applyAlignment="1">
      <alignment wrapText="1"/>
    </xf>
    <xf numFmtId="0" fontId="10" fillId="33" borderId="14" xfId="0" applyFont="1" applyFill="1" applyBorder="1" applyAlignment="1">
      <alignment wrapText="1"/>
    </xf>
    <xf numFmtId="0" fontId="9" fillId="33" borderId="15" xfId="0" applyFont="1" applyFill="1" applyBorder="1" applyAlignment="1">
      <alignment wrapText="1"/>
    </xf>
    <xf numFmtId="0" fontId="9" fillId="34" borderId="16" xfId="0" applyFont="1" applyFill="1" applyBorder="1" applyAlignment="1">
      <alignment wrapText="1"/>
    </xf>
    <xf numFmtId="0" fontId="9" fillId="33" borderId="17" xfId="0" applyFont="1" applyFill="1" applyBorder="1" applyAlignment="1">
      <alignment wrapText="1"/>
    </xf>
    <xf numFmtId="0" fontId="10" fillId="33" borderId="18" xfId="0" applyFont="1" applyFill="1" applyBorder="1" applyAlignment="1">
      <alignment wrapText="1"/>
    </xf>
    <xf numFmtId="0" fontId="9" fillId="33" borderId="19" xfId="0" applyFont="1" applyFill="1" applyBorder="1" applyAlignment="1">
      <alignment wrapText="1"/>
    </xf>
    <xf numFmtId="0" fontId="10" fillId="33" borderId="20" xfId="0" applyFont="1" applyFill="1" applyBorder="1" applyAlignment="1">
      <alignment wrapText="1"/>
    </xf>
    <xf numFmtId="0" fontId="10" fillId="33" borderId="21" xfId="0" applyFont="1" applyFill="1" applyBorder="1" applyAlignment="1">
      <alignment wrapText="1"/>
    </xf>
    <xf numFmtId="0" fontId="9" fillId="33" borderId="21" xfId="0" applyFont="1" applyFill="1" applyBorder="1" applyAlignment="1">
      <alignment wrapText="1"/>
    </xf>
    <xf numFmtId="0" fontId="10" fillId="33" borderId="22" xfId="0" applyFont="1" applyFill="1" applyBorder="1" applyAlignment="1">
      <alignment wrapText="1"/>
    </xf>
    <xf numFmtId="0" fontId="9" fillId="34" borderId="22" xfId="0" applyFont="1" applyFill="1" applyBorder="1" applyAlignment="1">
      <alignment wrapText="1"/>
    </xf>
    <xf numFmtId="0" fontId="9" fillId="33" borderId="23" xfId="0" applyFont="1" applyFill="1" applyBorder="1" applyAlignment="1">
      <alignment wrapText="1"/>
    </xf>
    <xf numFmtId="0" fontId="9" fillId="33" borderId="20" xfId="0" applyFont="1" applyFill="1" applyBorder="1" applyAlignment="1">
      <alignment wrapText="1"/>
    </xf>
    <xf numFmtId="0" fontId="10" fillId="33" borderId="0" xfId="0" applyFont="1" applyFill="1" applyAlignment="1">
      <alignment/>
    </xf>
    <xf numFmtId="0" fontId="9" fillId="33" borderId="0" xfId="0" applyFont="1" applyFill="1" applyBorder="1" applyAlignment="1">
      <alignment wrapText="1"/>
    </xf>
    <xf numFmtId="0" fontId="10" fillId="33" borderId="24" xfId="0" applyFont="1" applyFill="1" applyBorder="1" applyAlignment="1">
      <alignment horizontal="center" wrapText="1"/>
    </xf>
    <xf numFmtId="0" fontId="9" fillId="33" borderId="15" xfId="0" applyFont="1" applyFill="1" applyBorder="1" applyAlignment="1">
      <alignment wrapText="1"/>
    </xf>
    <xf numFmtId="0" fontId="10" fillId="33" borderId="22" xfId="0" applyFont="1" applyFill="1" applyBorder="1" applyAlignment="1">
      <alignment horizontal="center"/>
    </xf>
    <xf numFmtId="0" fontId="9" fillId="33" borderId="21" xfId="0" applyFont="1" applyFill="1" applyBorder="1" applyAlignment="1">
      <alignment wrapText="1"/>
    </xf>
    <xf numFmtId="0" fontId="9" fillId="33" borderId="25" xfId="0" applyFont="1" applyFill="1" applyBorder="1" applyAlignment="1">
      <alignment wrapText="1"/>
    </xf>
    <xf numFmtId="0" fontId="10" fillId="33" borderId="16" xfId="0" applyFont="1" applyFill="1" applyBorder="1" applyAlignment="1">
      <alignment/>
    </xf>
    <xf numFmtId="0" fontId="9" fillId="34" borderId="26" xfId="0" applyFont="1" applyFill="1" applyBorder="1" applyAlignment="1">
      <alignment wrapText="1"/>
    </xf>
    <xf numFmtId="0" fontId="10" fillId="33" borderId="10" xfId="0" applyFont="1" applyFill="1" applyBorder="1" applyAlignment="1">
      <alignment horizontal="center"/>
    </xf>
    <xf numFmtId="0" fontId="10" fillId="33" borderId="27" xfId="0" applyFont="1" applyFill="1" applyBorder="1" applyAlignment="1">
      <alignment wrapText="1"/>
    </xf>
    <xf numFmtId="0" fontId="10" fillId="33" borderId="28" xfId="0" applyFont="1" applyFill="1" applyBorder="1" applyAlignment="1">
      <alignment wrapText="1"/>
    </xf>
    <xf numFmtId="0" fontId="10" fillId="33" borderId="29" xfId="0" applyFont="1" applyFill="1" applyBorder="1" applyAlignment="1">
      <alignment horizontal="center"/>
    </xf>
    <xf numFmtId="0" fontId="10" fillId="33" borderId="0" xfId="0" applyFont="1" applyFill="1" applyBorder="1" applyAlignment="1">
      <alignment/>
    </xf>
    <xf numFmtId="9" fontId="10" fillId="33" borderId="30" xfId="0" applyNumberFormat="1" applyFont="1" applyFill="1" applyBorder="1" applyAlignment="1">
      <alignment horizontal="center"/>
    </xf>
    <xf numFmtId="0" fontId="10" fillId="33" borderId="31" xfId="0" applyFont="1" applyFill="1" applyBorder="1" applyAlignment="1">
      <alignment horizontal="center"/>
    </xf>
    <xf numFmtId="0" fontId="10" fillId="33" borderId="0" xfId="0" applyFont="1" applyFill="1" applyAlignment="1">
      <alignment/>
    </xf>
    <xf numFmtId="0" fontId="10" fillId="33" borderId="0" xfId="0" applyFont="1" applyFill="1" applyAlignment="1">
      <alignment wrapText="1"/>
    </xf>
    <xf numFmtId="0" fontId="10" fillId="33" borderId="12" xfId="0" applyFont="1" applyFill="1" applyBorder="1" applyAlignment="1">
      <alignment horizontal="center"/>
    </xf>
    <xf numFmtId="0" fontId="10" fillId="33" borderId="0" xfId="0" applyFont="1" applyFill="1" applyAlignment="1">
      <alignment horizontal="right" wrapText="1"/>
    </xf>
    <xf numFmtId="0" fontId="9" fillId="33" borderId="32" xfId="0" applyFont="1" applyFill="1" applyBorder="1" applyAlignment="1">
      <alignment wrapText="1"/>
    </xf>
    <xf numFmtId="0" fontId="10" fillId="33" borderId="33" xfId="0" applyFont="1" applyFill="1" applyBorder="1" applyAlignment="1">
      <alignment wrapText="1"/>
    </xf>
    <xf numFmtId="0" fontId="10" fillId="33" borderId="34" xfId="0" applyFont="1" applyFill="1" applyBorder="1" applyAlignment="1">
      <alignment horizontal="center"/>
    </xf>
    <xf numFmtId="165" fontId="10" fillId="33" borderId="30" xfId="0" applyNumberFormat="1" applyFont="1" applyFill="1" applyBorder="1" applyAlignment="1">
      <alignment horizontal="center"/>
    </xf>
    <xf numFmtId="165" fontId="10" fillId="33" borderId="35" xfId="0" applyNumberFormat="1" applyFont="1" applyFill="1" applyBorder="1" applyAlignment="1" applyProtection="1">
      <alignment horizontal="center"/>
      <protection/>
    </xf>
    <xf numFmtId="165" fontId="10" fillId="33" borderId="36" xfId="0" applyNumberFormat="1" applyFont="1" applyFill="1" applyBorder="1" applyAlignment="1" applyProtection="1">
      <alignment horizontal="center"/>
      <protection/>
    </xf>
    <xf numFmtId="165" fontId="10" fillId="33" borderId="37" xfId="0" applyNumberFormat="1" applyFont="1" applyFill="1" applyBorder="1" applyAlignment="1">
      <alignment horizontal="center"/>
    </xf>
    <xf numFmtId="0" fontId="9" fillId="33" borderId="14" xfId="0" applyFont="1" applyFill="1" applyBorder="1" applyAlignment="1">
      <alignment wrapText="1"/>
    </xf>
    <xf numFmtId="0" fontId="9" fillId="34" borderId="24" xfId="0" applyFont="1" applyFill="1" applyBorder="1" applyAlignment="1">
      <alignment wrapText="1"/>
    </xf>
    <xf numFmtId="165" fontId="10" fillId="0" borderId="38" xfId="0" applyNumberFormat="1" applyFont="1" applyFill="1" applyBorder="1" applyAlignment="1">
      <alignment horizontal="center" wrapText="1"/>
    </xf>
    <xf numFmtId="0" fontId="13" fillId="33" borderId="39" xfId="0" applyFont="1" applyFill="1" applyBorder="1" applyAlignment="1">
      <alignment horizontal="center" wrapText="1"/>
    </xf>
    <xf numFmtId="0" fontId="13" fillId="33" borderId="40" xfId="0" applyFont="1" applyFill="1" applyBorder="1" applyAlignment="1">
      <alignment horizontal="center" wrapText="1"/>
    </xf>
    <xf numFmtId="0" fontId="0" fillId="33" borderId="0" xfId="0" applyFill="1" applyBorder="1" applyAlignment="1">
      <alignment horizontal="center" wrapText="1"/>
    </xf>
    <xf numFmtId="0" fontId="13" fillId="33" borderId="24" xfId="0" applyFont="1" applyFill="1" applyBorder="1" applyAlignment="1">
      <alignment horizontal="center" wrapText="1"/>
    </xf>
    <xf numFmtId="0" fontId="10" fillId="33" borderId="21" xfId="0" applyFont="1" applyFill="1" applyBorder="1" applyAlignment="1">
      <alignment wrapText="1"/>
    </xf>
    <xf numFmtId="0" fontId="9" fillId="34" borderId="20" xfId="0" applyFont="1" applyFill="1" applyBorder="1" applyAlignment="1">
      <alignment wrapText="1"/>
    </xf>
    <xf numFmtId="0" fontId="10" fillId="33" borderId="30" xfId="0" applyFont="1" applyFill="1" applyBorder="1" applyAlignment="1">
      <alignment horizontal="center"/>
    </xf>
    <xf numFmtId="0" fontId="0" fillId="33" borderId="31" xfId="0" applyFill="1" applyBorder="1" applyAlignment="1">
      <alignment horizontal="center" wrapText="1"/>
    </xf>
    <xf numFmtId="165" fontId="10" fillId="35" borderId="41" xfId="0" applyNumberFormat="1" applyFont="1" applyFill="1" applyBorder="1" applyAlignment="1" applyProtection="1">
      <alignment horizontal="center"/>
      <protection locked="0"/>
    </xf>
    <xf numFmtId="165" fontId="10" fillId="35" borderId="30" xfId="0" applyNumberFormat="1" applyFont="1" applyFill="1" applyBorder="1" applyAlignment="1" applyProtection="1">
      <alignment horizontal="center"/>
      <protection locked="0"/>
    </xf>
    <xf numFmtId="165" fontId="10" fillId="35" borderId="34" xfId="0" applyNumberFormat="1" applyFont="1" applyFill="1" applyBorder="1" applyAlignment="1" applyProtection="1">
      <alignment horizontal="center"/>
      <protection locked="0"/>
    </xf>
    <xf numFmtId="0" fontId="10" fillId="35" borderId="42" xfId="0" applyFont="1" applyFill="1" applyBorder="1" applyAlignment="1" applyProtection="1">
      <alignment horizontal="center"/>
      <protection locked="0"/>
    </xf>
    <xf numFmtId="14" fontId="10" fillId="35" borderId="43" xfId="0" applyNumberFormat="1" applyFont="1" applyFill="1" applyBorder="1" applyAlignment="1" applyProtection="1">
      <alignment horizontal="center"/>
      <protection locked="0"/>
    </xf>
    <xf numFmtId="0" fontId="10" fillId="0" borderId="38" xfId="0" applyFont="1" applyFill="1" applyBorder="1" applyAlignment="1">
      <alignment horizontal="center"/>
    </xf>
    <xf numFmtId="165" fontId="10" fillId="35" borderId="42" xfId="0" applyNumberFormat="1" applyFont="1" applyFill="1" applyBorder="1" applyAlignment="1" applyProtection="1">
      <alignment horizontal="center"/>
      <protection locked="0"/>
    </xf>
    <xf numFmtId="165" fontId="10" fillId="0" borderId="41" xfId="0" applyNumberFormat="1" applyFont="1" applyFill="1" applyBorder="1" applyAlignment="1">
      <alignment horizontal="center"/>
    </xf>
    <xf numFmtId="165" fontId="10" fillId="0" borderId="30" xfId="0" applyNumberFormat="1" applyFont="1" applyFill="1" applyBorder="1" applyAlignment="1">
      <alignment horizontal="center"/>
    </xf>
    <xf numFmtId="165" fontId="10" fillId="0" borderId="37" xfId="0" applyNumberFormat="1" applyFont="1" applyFill="1" applyBorder="1" applyAlignment="1">
      <alignment horizontal="center"/>
    </xf>
    <xf numFmtId="165" fontId="10" fillId="33" borderId="30" xfId="0" applyNumberFormat="1" applyFont="1" applyFill="1" applyBorder="1" applyAlignment="1">
      <alignment horizontal="center"/>
    </xf>
    <xf numFmtId="165" fontId="10" fillId="33" borderId="44" xfId="0" applyNumberFormat="1" applyFont="1" applyFill="1" applyBorder="1" applyAlignment="1">
      <alignment horizontal="center"/>
    </xf>
    <xf numFmtId="165" fontId="9" fillId="33" borderId="30" xfId="0" applyNumberFormat="1" applyFont="1" applyFill="1" applyBorder="1" applyAlignment="1">
      <alignment horizontal="center"/>
    </xf>
    <xf numFmtId="165" fontId="9" fillId="33" borderId="29" xfId="0" applyNumberFormat="1" applyFont="1" applyFill="1" applyBorder="1" applyAlignment="1">
      <alignment horizontal="center"/>
    </xf>
    <xf numFmtId="0" fontId="10" fillId="34" borderId="37" xfId="0" applyFont="1" applyFill="1" applyBorder="1" applyAlignment="1">
      <alignment horizontal="center"/>
    </xf>
    <xf numFmtId="0" fontId="10" fillId="33" borderId="29" xfId="0" applyFont="1" applyFill="1" applyBorder="1" applyAlignment="1">
      <alignment horizontal="center"/>
    </xf>
    <xf numFmtId="0" fontId="10" fillId="34" borderId="45" xfId="0" applyFont="1" applyFill="1" applyBorder="1" applyAlignment="1">
      <alignment horizontal="center"/>
    </xf>
    <xf numFmtId="165" fontId="10" fillId="33" borderId="30" xfId="0" applyNumberFormat="1" applyFont="1" applyFill="1" applyBorder="1" applyAlignment="1" quotePrefix="1">
      <alignment horizontal="center" wrapText="1"/>
    </xf>
    <xf numFmtId="0" fontId="10" fillId="33" borderId="34" xfId="0" applyFont="1" applyFill="1" applyBorder="1" applyAlignment="1">
      <alignment horizontal="center"/>
    </xf>
    <xf numFmtId="0" fontId="10" fillId="34" borderId="38" xfId="0" applyFont="1" applyFill="1" applyBorder="1" applyAlignment="1">
      <alignment horizontal="center"/>
    </xf>
    <xf numFmtId="165" fontId="10" fillId="33" borderId="41" xfId="0" applyNumberFormat="1" applyFont="1" applyFill="1" applyBorder="1" applyAlignment="1">
      <alignment horizontal="center"/>
    </xf>
    <xf numFmtId="9" fontId="10" fillId="33" borderId="30" xfId="0" applyNumberFormat="1" applyFont="1" applyFill="1" applyBorder="1" applyAlignment="1">
      <alignment horizontal="center"/>
    </xf>
    <xf numFmtId="0" fontId="10" fillId="33" borderId="0" xfId="0" applyFont="1" applyFill="1" applyBorder="1" applyAlignment="1">
      <alignment horizontal="center"/>
    </xf>
    <xf numFmtId="0" fontId="10" fillId="33" borderId="0" xfId="0" applyFont="1" applyFill="1" applyAlignment="1">
      <alignment horizontal="center"/>
    </xf>
    <xf numFmtId="0" fontId="0" fillId="0" borderId="0" xfId="0" applyFill="1" applyBorder="1" applyAlignment="1">
      <alignment horizontal="center"/>
    </xf>
    <xf numFmtId="0" fontId="10" fillId="33" borderId="42" xfId="0" applyFont="1" applyFill="1" applyBorder="1" applyAlignment="1">
      <alignment horizontal="center" wrapText="1"/>
    </xf>
    <xf numFmtId="0" fontId="9" fillId="33" borderId="30" xfId="0" applyFont="1" applyFill="1" applyBorder="1" applyAlignment="1">
      <alignment horizontal="center" wrapText="1"/>
    </xf>
    <xf numFmtId="0" fontId="10" fillId="33" borderId="37" xfId="0" applyFont="1" applyFill="1" applyBorder="1" applyAlignment="1">
      <alignment horizontal="center"/>
    </xf>
    <xf numFmtId="0" fontId="10" fillId="34" borderId="42" xfId="0" applyFont="1" applyFill="1" applyBorder="1" applyAlignment="1">
      <alignment horizontal="center"/>
    </xf>
    <xf numFmtId="0" fontId="10" fillId="34" borderId="41" xfId="0" applyFont="1" applyFill="1" applyBorder="1" applyAlignment="1">
      <alignment horizontal="center"/>
    </xf>
    <xf numFmtId="0" fontId="10" fillId="33" borderId="0" xfId="0" applyFont="1" applyFill="1" applyAlignment="1">
      <alignment horizontal="center"/>
    </xf>
    <xf numFmtId="0" fontId="10" fillId="33" borderId="0" xfId="0" applyFont="1" applyFill="1" applyAlignment="1">
      <alignment horizontal="center" wrapText="1"/>
    </xf>
    <xf numFmtId="0" fontId="10" fillId="33" borderId="11" xfId="0" applyFont="1" applyFill="1" applyBorder="1" applyAlignment="1">
      <alignment horizontal="center" wrapText="1"/>
    </xf>
    <xf numFmtId="0" fontId="10" fillId="33" borderId="11" xfId="0" applyFont="1" applyFill="1" applyBorder="1" applyAlignment="1">
      <alignment horizontal="center"/>
    </xf>
    <xf numFmtId="0" fontId="0" fillId="33" borderId="0" xfId="0" applyFill="1" applyAlignment="1">
      <alignment horizontal="center"/>
    </xf>
    <xf numFmtId="0" fontId="0" fillId="0" borderId="0" xfId="0" applyAlignment="1">
      <alignment horizontal="center"/>
    </xf>
    <xf numFmtId="0" fontId="0" fillId="0" borderId="0" xfId="0" applyFill="1" applyBorder="1" applyAlignment="1" applyProtection="1">
      <alignment/>
      <protection/>
    </xf>
    <xf numFmtId="165" fontId="10" fillId="0" borderId="0" xfId="0" applyNumberFormat="1" applyFont="1" applyFill="1" applyBorder="1" applyAlignment="1" applyProtection="1">
      <alignment/>
      <protection/>
    </xf>
    <xf numFmtId="9" fontId="0" fillId="0" borderId="0" xfId="0" applyNumberFormat="1" applyFill="1" applyBorder="1" applyAlignment="1" applyProtection="1">
      <alignment/>
      <protection/>
    </xf>
    <xf numFmtId="0" fontId="0" fillId="0" borderId="0" xfId="0" applyFill="1" applyAlignment="1" applyProtection="1">
      <alignment/>
      <protection/>
    </xf>
    <xf numFmtId="0" fontId="0" fillId="0" borderId="0" xfId="0" applyAlignment="1" applyProtection="1">
      <alignment/>
      <protection/>
    </xf>
    <xf numFmtId="165" fontId="10" fillId="33" borderId="42" xfId="0" applyNumberFormat="1" applyFont="1" applyFill="1" applyBorder="1" applyAlignment="1" applyProtection="1">
      <alignment horizontal="center"/>
      <protection/>
    </xf>
    <xf numFmtId="14" fontId="10" fillId="33" borderId="30" xfId="0" applyNumberFormat="1" applyFont="1" applyFill="1" applyBorder="1" applyAlignment="1" applyProtection="1">
      <alignment horizontal="center" wrapText="1"/>
      <protection/>
    </xf>
    <xf numFmtId="0" fontId="10" fillId="33" borderId="46" xfId="0" applyFont="1" applyFill="1" applyBorder="1" applyAlignment="1" applyProtection="1">
      <alignment horizontal="center"/>
      <protection/>
    </xf>
    <xf numFmtId="0" fontId="10" fillId="33" borderId="0" xfId="0" applyNumberFormat="1" applyFont="1" applyFill="1" applyAlignment="1">
      <alignment wrapText="1"/>
    </xf>
    <xf numFmtId="0" fontId="0" fillId="0" borderId="0" xfId="0" applyAlignment="1">
      <alignment wrapText="1"/>
    </xf>
    <xf numFmtId="0" fontId="10" fillId="33" borderId="0" xfId="0" applyFont="1" applyFill="1" applyAlignment="1">
      <alignment wrapText="1"/>
    </xf>
    <xf numFmtId="0" fontId="10" fillId="33" borderId="0" xfId="0" applyFont="1" applyFill="1" applyAlignment="1">
      <alignment wrapText="1"/>
    </xf>
    <xf numFmtId="0" fontId="7" fillId="34" borderId="47" xfId="0" applyFont="1" applyFill="1" applyBorder="1" applyAlignment="1">
      <alignment wrapText="1"/>
    </xf>
    <xf numFmtId="0" fontId="0" fillId="0" borderId="48" xfId="0" applyFill="1" applyBorder="1" applyAlignment="1">
      <alignment wrapText="1"/>
    </xf>
    <xf numFmtId="0" fontId="0" fillId="0" borderId="48" xfId="0" applyBorder="1" applyAlignment="1">
      <alignment/>
    </xf>
    <xf numFmtId="0" fontId="0" fillId="0" borderId="49" xfId="0" applyBorder="1" applyAlignment="1">
      <alignment/>
    </xf>
    <xf numFmtId="0" fontId="12" fillId="34" borderId="50" xfId="0" applyFont="1" applyFill="1" applyBorder="1" applyAlignment="1">
      <alignment horizontal="center" wrapText="1"/>
    </xf>
    <xf numFmtId="0" fontId="11" fillId="0" borderId="50" xfId="0" applyFont="1" applyFill="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98"/>
  <sheetViews>
    <sheetView tabSelected="1" zoomScale="75" zoomScaleNormal="75" zoomScalePageLayoutView="0" workbookViewId="0" topLeftCell="A1">
      <selection activeCell="C9" sqref="C9"/>
    </sheetView>
  </sheetViews>
  <sheetFormatPr defaultColWidth="9.140625" defaultRowHeight="12.75"/>
  <cols>
    <col min="1" max="1" width="19.140625" style="2" customWidth="1"/>
    <col min="2" max="2" width="72.00390625" style="0" customWidth="1"/>
    <col min="3" max="3" width="58.00390625" style="112" customWidth="1"/>
    <col min="4" max="4" width="4.00390625" style="0" hidden="1" customWidth="1"/>
    <col min="5" max="5" width="17.8515625" style="117" customWidth="1"/>
    <col min="6" max="6" width="17.28125" style="117" customWidth="1"/>
    <col min="7" max="7" width="46.421875" style="117" customWidth="1"/>
    <col min="8" max="255" width="15.421875" style="117" customWidth="1"/>
    <col min="256" max="16384" width="9.140625" style="117" customWidth="1"/>
  </cols>
  <sheetData>
    <row r="1" spans="1:4" s="113" customFormat="1" ht="55.5" customHeight="1" thickBot="1">
      <c r="A1" s="125" t="s">
        <v>55</v>
      </c>
      <c r="B1" s="126"/>
      <c r="C1" s="129" t="s">
        <v>64</v>
      </c>
      <c r="D1" s="130"/>
    </row>
    <row r="2" spans="1:4" s="113" customFormat="1" ht="32.25" customHeight="1" thickBot="1">
      <c r="A2" s="69" t="s">
        <v>29</v>
      </c>
      <c r="B2" s="27" t="s">
        <v>0</v>
      </c>
      <c r="C2" s="80"/>
      <c r="D2" s="6"/>
    </row>
    <row r="3" spans="1:4" s="113" customFormat="1" ht="32.25" customHeight="1" thickBot="1">
      <c r="A3" s="22"/>
      <c r="B3" s="27" t="s">
        <v>1</v>
      </c>
      <c r="C3" s="80"/>
      <c r="D3" s="7"/>
    </row>
    <row r="4" spans="1:4" s="113" customFormat="1" ht="26.25" customHeight="1" thickBot="1">
      <c r="A4" s="22"/>
      <c r="B4" s="59" t="s">
        <v>48</v>
      </c>
      <c r="C4" s="81"/>
      <c r="D4" s="7"/>
    </row>
    <row r="5" spans="1:4" s="113" customFormat="1" ht="17.25" thickBot="1" thickTop="1">
      <c r="A5" s="70" t="s">
        <v>58</v>
      </c>
      <c r="B5" s="28" t="s">
        <v>16</v>
      </c>
      <c r="C5" s="82"/>
      <c r="D5" s="6"/>
    </row>
    <row r="6" spans="1:4" s="113" customFormat="1" ht="25.5" customHeight="1">
      <c r="A6" s="21"/>
      <c r="B6" s="29" t="s">
        <v>2</v>
      </c>
      <c r="C6" s="83"/>
      <c r="D6" s="6"/>
    </row>
    <row r="7" spans="1:4" s="9" customFormat="1" ht="15">
      <c r="A7" s="21"/>
      <c r="B7" s="30"/>
      <c r="C7" s="63"/>
      <c r="D7" s="8"/>
    </row>
    <row r="8" spans="1:3" s="9" customFormat="1" ht="19.5" customHeight="1">
      <c r="A8" s="21"/>
      <c r="B8" s="31" t="s">
        <v>20</v>
      </c>
      <c r="C8" s="64"/>
    </row>
    <row r="9" spans="1:3" s="9" customFormat="1" ht="23.25" customHeight="1">
      <c r="A9" s="21"/>
      <c r="B9" s="32" t="s">
        <v>3</v>
      </c>
      <c r="C9" s="77"/>
    </row>
    <row r="10" spans="1:4" s="9" customFormat="1" ht="23.25" customHeight="1">
      <c r="A10" s="21"/>
      <c r="B10" s="33" t="s">
        <v>4</v>
      </c>
      <c r="C10" s="78"/>
      <c r="D10" s="8"/>
    </row>
    <row r="11" spans="1:7" s="9" customFormat="1" ht="33" customHeight="1">
      <c r="A11" s="21"/>
      <c r="B11" s="33" t="s">
        <v>35</v>
      </c>
      <c r="C11" s="78"/>
      <c r="D11" s="8"/>
      <c r="G11" s="114"/>
    </row>
    <row r="12" spans="1:4" s="9" customFormat="1" ht="30">
      <c r="A12" s="21"/>
      <c r="B12" s="33" t="s">
        <v>36</v>
      </c>
      <c r="C12" s="78"/>
      <c r="D12" s="8"/>
    </row>
    <row r="13" spans="1:4" s="9" customFormat="1" ht="45">
      <c r="A13" s="21"/>
      <c r="B13" s="33" t="s">
        <v>65</v>
      </c>
      <c r="C13" s="78"/>
      <c r="D13" s="8"/>
    </row>
    <row r="14" spans="1:4" s="9" customFormat="1" ht="30">
      <c r="A14" s="21"/>
      <c r="B14" s="25" t="s">
        <v>63</v>
      </c>
      <c r="C14" s="79"/>
      <c r="D14" s="8"/>
    </row>
    <row r="15" spans="1:4" s="9" customFormat="1" ht="15.75" thickBot="1">
      <c r="A15" s="21"/>
      <c r="B15" s="26"/>
      <c r="C15" s="68"/>
      <c r="D15" s="8"/>
    </row>
    <row r="16" spans="1:4" s="9" customFormat="1" ht="24" customHeight="1">
      <c r="A16" s="21"/>
      <c r="B16" s="32" t="s">
        <v>21</v>
      </c>
      <c r="C16" s="84">
        <f>SUM(C9:C14)</f>
        <v>0</v>
      </c>
      <c r="D16" s="10"/>
    </row>
    <row r="17" spans="1:4" s="9" customFormat="1" ht="24.75" customHeight="1">
      <c r="A17" s="21"/>
      <c r="B17" s="34" t="s">
        <v>5</v>
      </c>
      <c r="C17" s="85">
        <f>C6-C16</f>
        <v>0</v>
      </c>
      <c r="D17" s="10"/>
    </row>
    <row r="18" spans="1:4" s="9" customFormat="1" ht="18.75" customHeight="1">
      <c r="A18" s="21"/>
      <c r="B18" s="35"/>
      <c r="C18" s="65"/>
      <c r="D18" s="10"/>
    </row>
    <row r="19" spans="1:4" s="9" customFormat="1" ht="30">
      <c r="A19" s="21"/>
      <c r="B19" s="33" t="s">
        <v>66</v>
      </c>
      <c r="C19" s="78"/>
      <c r="D19" s="10"/>
    </row>
    <row r="20" spans="1:4" s="9" customFormat="1" ht="18.75" customHeight="1">
      <c r="A20" s="21"/>
      <c r="B20" s="33" t="s">
        <v>67</v>
      </c>
      <c r="C20" s="78"/>
      <c r="D20" s="8"/>
    </row>
    <row r="21" spans="1:4" s="9" customFormat="1" ht="18.75" customHeight="1">
      <c r="A21" s="21"/>
      <c r="B21" s="33"/>
      <c r="C21" s="86"/>
      <c r="D21" s="8"/>
    </row>
    <row r="22" spans="1:4" s="9" customFormat="1" ht="15.75" customHeight="1">
      <c r="A22" s="21"/>
      <c r="B22" s="33" t="s">
        <v>56</v>
      </c>
      <c r="C22" s="87">
        <f>+C19*0.0025</f>
        <v>0</v>
      </c>
      <c r="D22" s="10"/>
    </row>
    <row r="23" spans="1:4" s="9" customFormat="1" ht="18" customHeight="1">
      <c r="A23" s="21"/>
      <c r="B23" s="33"/>
      <c r="C23" s="88"/>
      <c r="D23" s="10"/>
    </row>
    <row r="24" spans="1:4" s="9" customFormat="1" ht="28.5" customHeight="1">
      <c r="A24" s="21"/>
      <c r="B24" s="34" t="s">
        <v>57</v>
      </c>
      <c r="C24" s="89">
        <f>C22+250000</f>
        <v>250000</v>
      </c>
      <c r="D24" s="10"/>
    </row>
    <row r="25" spans="1:4" s="9" customFormat="1" ht="15">
      <c r="A25" s="21"/>
      <c r="B25" s="35"/>
      <c r="C25" s="65"/>
      <c r="D25" s="10"/>
    </row>
    <row r="26" spans="1:4" s="9" customFormat="1" ht="21.75" customHeight="1" thickBot="1">
      <c r="A26" s="21"/>
      <c r="B26" s="37" t="s">
        <v>60</v>
      </c>
      <c r="C26" s="90">
        <f>(C17-C24)</f>
        <v>-250000</v>
      </c>
      <c r="D26" s="10"/>
    </row>
    <row r="27" spans="1:4" s="113" customFormat="1" ht="16.5" thickBot="1">
      <c r="A27" s="69" t="s">
        <v>61</v>
      </c>
      <c r="B27" s="36" t="s">
        <v>15</v>
      </c>
      <c r="C27" s="91"/>
      <c r="D27" s="6"/>
    </row>
    <row r="28" spans="1:4" s="113" customFormat="1" ht="15.75">
      <c r="A28" s="21"/>
      <c r="B28" s="27" t="s">
        <v>6</v>
      </c>
      <c r="C28" s="83"/>
      <c r="D28" s="6"/>
    </row>
    <row r="29" spans="1:4" s="9" customFormat="1" ht="15.75">
      <c r="A29" s="21"/>
      <c r="B29" s="34" t="s">
        <v>14</v>
      </c>
      <c r="C29" s="87">
        <v>250000</v>
      </c>
      <c r="D29" s="8"/>
    </row>
    <row r="30" spans="1:4" s="9" customFormat="1" ht="16.5" thickBot="1">
      <c r="A30" s="1"/>
      <c r="B30" s="37" t="s">
        <v>68</v>
      </c>
      <c r="C30" s="92" t="str">
        <f>IF(C28&gt;=C29,"Yes","No")</f>
        <v>No</v>
      </c>
      <c r="D30" s="10"/>
    </row>
    <row r="31" spans="1:4" s="113" customFormat="1" ht="16.5" thickBot="1">
      <c r="A31" s="69" t="s">
        <v>62</v>
      </c>
      <c r="B31" s="67" t="s">
        <v>13</v>
      </c>
      <c r="C31" s="93"/>
      <c r="D31" s="6"/>
    </row>
    <row r="32" spans="1:4" s="113" customFormat="1" ht="15.75">
      <c r="A32" s="21"/>
      <c r="B32" s="27" t="s">
        <v>34</v>
      </c>
      <c r="C32" s="118">
        <f>C20</f>
        <v>0</v>
      </c>
      <c r="D32" s="6"/>
    </row>
    <row r="33" spans="1:4" s="9" customFormat="1" ht="15.75">
      <c r="A33" s="21"/>
      <c r="B33" s="34" t="s">
        <v>69</v>
      </c>
      <c r="C33" s="78"/>
      <c r="D33" s="8"/>
    </row>
    <row r="34" spans="1:4" s="9" customFormat="1" ht="15.75">
      <c r="A34" s="21"/>
      <c r="B34" s="34" t="s">
        <v>49</v>
      </c>
      <c r="C34" s="78"/>
      <c r="D34" s="8"/>
    </row>
    <row r="35" spans="1:4" s="9" customFormat="1" ht="15.75">
      <c r="A35" s="21"/>
      <c r="B35" s="34" t="s">
        <v>50</v>
      </c>
      <c r="C35" s="94">
        <f>IF(C32&lt;='Fidelity_&amp;_E&amp;O_Calculation'!$D$20,'Fidelity_&amp;_E&amp;O_Calculation'!$B$20,IF(C32&lt;='Fidelity_&amp;_E&amp;O_Calculation'!$D$21,'Fidelity_&amp;_E&amp;O_Calculation'!$B$20+MIN(500000000,C32-'Fidelity_&amp;_E&amp;O_Calculation'!$D$20)*0.0015,IF(C32&lt;='Fidelity_&amp;_E&amp;O_Calculation'!$D$22,'Fidelity_&amp;_E&amp;O_Calculation'!$B$20+MIN(500000000,C32-'Fidelity_&amp;_E&amp;O_Calculation'!$D$20)*0.0015+MIN(400000000,C32-'Fidelity_&amp;_E&amp;O_Calculation'!$D$21)*0.00125,'Fidelity_&amp;_E&amp;O_Calculation'!$B$20+MIN(500000000,C32-'Fidelity_&amp;_E&amp;O_Calculation'!$D$20)*0.0015+MIN(400000000,C32-'Fidelity_&amp;_E&amp;O_Calculation'!$D$21)*0.00125+(C32-'Fidelity_&amp;_E&amp;O_Calculation'!$D$22)*0.001)))</f>
        <v>300000</v>
      </c>
      <c r="D35" s="8"/>
    </row>
    <row r="36" spans="1:4" s="9" customFormat="1" ht="15.75">
      <c r="A36" s="21"/>
      <c r="B36" s="34" t="s">
        <v>51</v>
      </c>
      <c r="C36" s="87">
        <f>IF(C32&lt;='Fidelity_&amp;_E&amp;O_Calculation'!$D$20,'Fidelity_&amp;_E&amp;O_Calculation'!$B$20,IF(C32&lt;='Fidelity_&amp;_E&amp;O_Calculation'!$D$21,'Fidelity_&amp;_E&amp;O_Calculation'!$B$20+MIN(500000000,C32-'Fidelity_&amp;_E&amp;O_Calculation'!$D$20)*0.0015,IF(C32&lt;='Fidelity_&amp;_E&amp;O_Calculation'!$D$22,'Fidelity_&amp;_E&amp;O_Calculation'!$B$20+MIN(500000000,C32-'Fidelity_&amp;_E&amp;O_Calculation'!$D$20)*0.0015+MIN(400000000,C32-'Fidelity_&amp;_E&amp;O_Calculation'!$D$21)*0.00125,'Fidelity_&amp;_E&amp;O_Calculation'!$B$20+MIN(500000000,C32-'Fidelity_&amp;_E&amp;O_Calculation'!$D$20)*0.0015+MIN(400000000,C32-'Fidelity_&amp;_E&amp;O_Calculation'!$D$21)*0.00125+(C32-'Fidelity_&amp;_E&amp;O_Calculation'!$D$22)*0.001)))</f>
        <v>300000</v>
      </c>
      <c r="D36" s="8"/>
    </row>
    <row r="37" spans="1:4" s="9" customFormat="1" ht="15.75">
      <c r="A37" s="1"/>
      <c r="B37" s="34" t="s">
        <v>70</v>
      </c>
      <c r="C37" s="95" t="str">
        <f>IF(C33&gt;=C35,"Yes","No")</f>
        <v>No</v>
      </c>
      <c r="D37" s="10"/>
    </row>
    <row r="38" spans="1:4" s="9" customFormat="1" ht="16.5" thickBot="1">
      <c r="A38" s="1"/>
      <c r="B38" s="66" t="s">
        <v>71</v>
      </c>
      <c r="C38" s="92" t="str">
        <f>IF(C34&gt;=C36,"Yes","No")</f>
        <v>No</v>
      </c>
      <c r="D38" s="10"/>
    </row>
    <row r="39" spans="1:4" s="113" customFormat="1" ht="32.25" thickBot="1">
      <c r="A39" s="69" t="s">
        <v>59</v>
      </c>
      <c r="B39" s="28" t="s">
        <v>33</v>
      </c>
      <c r="C39" s="96"/>
      <c r="D39" s="6"/>
    </row>
    <row r="40" spans="1:4" s="113" customFormat="1" ht="15.75">
      <c r="A40" s="22"/>
      <c r="B40" s="38" t="s">
        <v>47</v>
      </c>
      <c r="C40" s="97">
        <f>+C24</f>
        <v>250000</v>
      </c>
      <c r="D40" s="6"/>
    </row>
    <row r="41" spans="1:4" s="113" customFormat="1" ht="15.75">
      <c r="A41" s="22"/>
      <c r="B41" s="34" t="s">
        <v>30</v>
      </c>
      <c r="C41" s="78"/>
      <c r="D41" s="6"/>
    </row>
    <row r="42" spans="1:5" s="113" customFormat="1" ht="15.75">
      <c r="A42" s="22"/>
      <c r="B42" s="34" t="s">
        <v>32</v>
      </c>
      <c r="C42" s="98">
        <f>C41/C40</f>
        <v>0</v>
      </c>
      <c r="D42" s="7"/>
      <c r="E42" s="115"/>
    </row>
    <row r="43" spans="1:4" s="115" customFormat="1" ht="15.75">
      <c r="A43" s="22"/>
      <c r="B43" s="34" t="s">
        <v>31</v>
      </c>
      <c r="C43" s="98">
        <v>0.1</v>
      </c>
      <c r="D43" s="11"/>
    </row>
    <row r="44" spans="1:4" s="115" customFormat="1" ht="16.5" thickBot="1">
      <c r="A44" s="76"/>
      <c r="B44" s="37" t="s">
        <v>68</v>
      </c>
      <c r="C44" s="92" t="str">
        <f>IF(C42&gt;=C43,"Yes","No")</f>
        <v>No</v>
      </c>
      <c r="D44" s="11"/>
    </row>
    <row r="45" spans="1:4" s="115" customFormat="1" ht="15.75">
      <c r="A45" s="71"/>
      <c r="B45" s="40"/>
      <c r="C45" s="99"/>
      <c r="D45" s="11"/>
    </row>
    <row r="46" spans="1:4" s="115" customFormat="1" ht="15.75">
      <c r="A46" s="71"/>
      <c r="B46" s="40"/>
      <c r="C46" s="99"/>
      <c r="D46" s="11"/>
    </row>
    <row r="47" spans="1:4" s="115" customFormat="1" ht="15.75">
      <c r="A47" s="71"/>
      <c r="B47" s="40"/>
      <c r="C47" s="99"/>
      <c r="D47" s="11"/>
    </row>
    <row r="48" spans="1:4" s="115" customFormat="1" ht="15.75">
      <c r="A48" s="71"/>
      <c r="B48" s="40"/>
      <c r="C48" s="99"/>
      <c r="D48" s="11"/>
    </row>
    <row r="49" spans="1:4" s="113" customFormat="1" ht="15">
      <c r="A49" s="20"/>
      <c r="B49" s="39"/>
      <c r="C49" s="100"/>
      <c r="D49" s="6"/>
    </row>
    <row r="50" spans="1:8" s="113" customFormat="1" ht="15.75">
      <c r="A50" s="20"/>
      <c r="B50" s="40"/>
      <c r="C50" s="100"/>
      <c r="D50" s="6"/>
      <c r="E50" s="116"/>
      <c r="F50" s="116"/>
      <c r="G50" s="116"/>
      <c r="H50" s="116"/>
    </row>
    <row r="51" spans="1:4" s="113" customFormat="1" ht="13.5" thickBot="1">
      <c r="A51" s="6"/>
      <c r="B51" s="6"/>
      <c r="C51" s="101"/>
      <c r="D51" s="6"/>
    </row>
    <row r="52" spans="1:4" s="113" customFormat="1" ht="51" customHeight="1" thickBot="1">
      <c r="A52" s="125" t="s">
        <v>46</v>
      </c>
      <c r="B52" s="127"/>
      <c r="C52" s="128"/>
      <c r="D52" s="12"/>
    </row>
    <row r="53" spans="1:4" ht="30.75">
      <c r="A53" s="41" t="s">
        <v>29</v>
      </c>
      <c r="B53" s="42" t="s">
        <v>27</v>
      </c>
      <c r="C53" s="102">
        <f>+C2</f>
        <v>0</v>
      </c>
      <c r="D53" s="14"/>
    </row>
    <row r="54" spans="1:4" ht="24.75" customHeight="1">
      <c r="A54" s="43"/>
      <c r="B54" s="44" t="s">
        <v>28</v>
      </c>
      <c r="C54" s="103">
        <f>+C3</f>
        <v>0</v>
      </c>
      <c r="D54" s="15"/>
    </row>
    <row r="55" spans="1:4" ht="24.75" customHeight="1">
      <c r="A55" s="43"/>
      <c r="B55" s="44" t="s">
        <v>52</v>
      </c>
      <c r="C55" s="119">
        <f>C4</f>
        <v>0</v>
      </c>
      <c r="D55" s="16"/>
    </row>
    <row r="56" spans="1:4" ht="24.75" customHeight="1" thickBot="1">
      <c r="A56" s="43"/>
      <c r="B56" s="45" t="s">
        <v>26</v>
      </c>
      <c r="C56" s="120"/>
      <c r="D56" s="17"/>
    </row>
    <row r="57" spans="1:4" ht="15" customHeight="1" thickBot="1" thickTop="1">
      <c r="A57" s="43"/>
      <c r="B57" s="46"/>
      <c r="C57" s="104"/>
      <c r="D57" s="18"/>
    </row>
    <row r="58" spans="1:4" ht="16.5" thickTop="1">
      <c r="A58" s="70" t="s">
        <v>59</v>
      </c>
      <c r="B58" s="47" t="s">
        <v>23</v>
      </c>
      <c r="C58" s="105"/>
      <c r="D58" s="18"/>
    </row>
    <row r="59" spans="1:4" ht="24.75" customHeight="1">
      <c r="A59" s="48"/>
      <c r="B59" s="49" t="s">
        <v>17</v>
      </c>
      <c r="C59" s="62">
        <f>IF(C17=0,"",C17)</f>
      </c>
      <c r="D59" s="18"/>
    </row>
    <row r="60" spans="1:4" ht="24.75" customHeight="1">
      <c r="A60" s="48"/>
      <c r="B60" s="49" t="s">
        <v>22</v>
      </c>
      <c r="C60" s="62">
        <f>C24</f>
        <v>250000</v>
      </c>
      <c r="D60" s="18"/>
    </row>
    <row r="61" spans="1:4" ht="24.75" customHeight="1" thickBot="1">
      <c r="A61" s="48"/>
      <c r="B61" s="50" t="s">
        <v>19</v>
      </c>
      <c r="C61" s="51" t="str">
        <f>IF(C59&gt;=C60,"Yes","No")</f>
        <v>Yes</v>
      </c>
      <c r="D61" s="19"/>
    </row>
    <row r="62" spans="1:4" ht="15.75" thickBot="1">
      <c r="A62" s="48"/>
      <c r="B62" s="52"/>
      <c r="C62" s="104"/>
      <c r="D62" s="18"/>
    </row>
    <row r="63" spans="1:4" ht="15.75">
      <c r="A63" s="69" t="s">
        <v>61</v>
      </c>
      <c r="B63" s="47" t="s">
        <v>25</v>
      </c>
      <c r="C63" s="105"/>
      <c r="D63" s="18"/>
    </row>
    <row r="64" spans="1:4" ht="24.75" customHeight="1">
      <c r="A64" s="48"/>
      <c r="B64" s="49" t="s">
        <v>18</v>
      </c>
      <c r="C64" s="62">
        <f>+C28</f>
        <v>0</v>
      </c>
      <c r="D64" s="18"/>
    </row>
    <row r="65" spans="1:4" ht="24.75" customHeight="1">
      <c r="A65" s="48"/>
      <c r="B65" s="49" t="s">
        <v>22</v>
      </c>
      <c r="C65" s="62">
        <f>C29</f>
        <v>250000</v>
      </c>
      <c r="D65" s="18"/>
    </row>
    <row r="66" spans="1:4" ht="24.75" customHeight="1" thickBot="1">
      <c r="A66" s="48"/>
      <c r="B66" s="50" t="s">
        <v>19</v>
      </c>
      <c r="C66" s="51" t="str">
        <f>MLS_Financial_Responsibility!C30</f>
        <v>No</v>
      </c>
      <c r="D66" s="19"/>
    </row>
    <row r="67" spans="1:4" ht="15.75" thickBot="1">
      <c r="A67" s="48"/>
      <c r="B67" s="52"/>
      <c r="C67" s="104"/>
      <c r="D67" s="18"/>
    </row>
    <row r="68" spans="1:4" ht="15.75">
      <c r="A68" s="69" t="s">
        <v>62</v>
      </c>
      <c r="B68" s="47" t="s">
        <v>24</v>
      </c>
      <c r="C68" s="105"/>
      <c r="D68" s="18"/>
    </row>
    <row r="69" spans="1:4" ht="24.75" customHeight="1">
      <c r="A69" s="48"/>
      <c r="B69" s="49" t="s">
        <v>53</v>
      </c>
      <c r="C69" s="62">
        <f>+C33</f>
        <v>0</v>
      </c>
      <c r="D69" s="18"/>
    </row>
    <row r="70" spans="1:4" ht="24.75" customHeight="1">
      <c r="A70" s="48"/>
      <c r="B70" s="49" t="s">
        <v>22</v>
      </c>
      <c r="C70" s="62">
        <f>+C35</f>
        <v>300000</v>
      </c>
      <c r="D70" s="18"/>
    </row>
    <row r="71" spans="1:4" ht="24.75" customHeight="1">
      <c r="A71" s="48"/>
      <c r="B71" s="60" t="s">
        <v>19</v>
      </c>
      <c r="C71" s="61" t="str">
        <f>C37</f>
        <v>No</v>
      </c>
      <c r="D71" s="19"/>
    </row>
    <row r="72" spans="1:4" ht="24.75" customHeight="1">
      <c r="A72" s="43"/>
      <c r="B72" s="73" t="s">
        <v>54</v>
      </c>
      <c r="C72" s="62">
        <f>+C34</f>
        <v>0</v>
      </c>
      <c r="D72" s="19"/>
    </row>
    <row r="73" spans="1:4" ht="24.75" customHeight="1">
      <c r="A73" s="43"/>
      <c r="B73" s="73" t="s">
        <v>22</v>
      </c>
      <c r="C73" s="62">
        <f>+C36</f>
        <v>300000</v>
      </c>
      <c r="D73" s="19"/>
    </row>
    <row r="74" spans="1:4" ht="24.75" customHeight="1" thickBot="1">
      <c r="A74" s="43"/>
      <c r="B74" s="73" t="s">
        <v>19</v>
      </c>
      <c r="C74" s="75" t="str">
        <f>C38</f>
        <v>No</v>
      </c>
      <c r="D74" s="19"/>
    </row>
    <row r="75" spans="1:4" ht="36.75" customHeight="1">
      <c r="A75" s="72" t="s">
        <v>59</v>
      </c>
      <c r="B75" s="74" t="s">
        <v>33</v>
      </c>
      <c r="C75" s="106"/>
      <c r="D75" s="18"/>
    </row>
    <row r="76" spans="1:4" ht="24.75" customHeight="1">
      <c r="A76" s="48"/>
      <c r="B76" s="49" t="s">
        <v>18</v>
      </c>
      <c r="C76" s="53">
        <f>C42</f>
        <v>0</v>
      </c>
      <c r="D76" s="19"/>
    </row>
    <row r="77" spans="1:4" ht="24.75" customHeight="1">
      <c r="A77" s="48"/>
      <c r="B77" s="49" t="s">
        <v>22</v>
      </c>
      <c r="C77" s="53">
        <v>0.1</v>
      </c>
      <c r="D77" s="19"/>
    </row>
    <row r="78" spans="1:4" ht="24.75" customHeight="1" thickBot="1">
      <c r="A78" s="54"/>
      <c r="B78" s="50" t="s">
        <v>19</v>
      </c>
      <c r="C78" s="51" t="str">
        <f>C44</f>
        <v>No</v>
      </c>
      <c r="D78" s="18"/>
    </row>
    <row r="79" spans="1:4" ht="9.75" customHeight="1">
      <c r="A79" s="55"/>
      <c r="B79" s="55"/>
      <c r="C79" s="107"/>
      <c r="D79" s="12"/>
    </row>
    <row r="80" spans="1:4" ht="31.5" customHeight="1">
      <c r="A80" s="121" t="s">
        <v>45</v>
      </c>
      <c r="B80" s="122"/>
      <c r="C80" s="108"/>
      <c r="D80" s="12"/>
    </row>
    <row r="81" spans="1:4" ht="47.25" customHeight="1">
      <c r="A81" s="122"/>
      <c r="B81" s="122"/>
      <c r="C81" s="108"/>
      <c r="D81" s="12"/>
    </row>
    <row r="82" spans="1:4" ht="15">
      <c r="A82" s="56"/>
      <c r="B82" s="56"/>
      <c r="C82" s="108"/>
      <c r="D82" s="12"/>
    </row>
    <row r="83" spans="1:4" ht="12.75" customHeight="1">
      <c r="A83" s="124" t="s">
        <v>37</v>
      </c>
      <c r="B83" s="124"/>
      <c r="C83" s="109"/>
      <c r="D83" s="13"/>
    </row>
    <row r="84" spans="1:4" ht="15">
      <c r="A84" s="56"/>
      <c r="B84" s="56"/>
      <c r="C84" s="57" t="s">
        <v>38</v>
      </c>
      <c r="D84" s="24"/>
    </row>
    <row r="85" spans="1:4" ht="15">
      <c r="A85" s="123" t="s">
        <v>72</v>
      </c>
      <c r="B85" s="124"/>
      <c r="C85" s="108"/>
      <c r="D85" s="12"/>
    </row>
    <row r="86" spans="1:4" ht="15">
      <c r="A86" s="56"/>
      <c r="B86" s="56"/>
      <c r="C86" s="109" t="s">
        <v>39</v>
      </c>
      <c r="D86" s="23"/>
    </row>
    <row r="87" spans="1:4" ht="15">
      <c r="A87" s="56"/>
      <c r="B87" s="56"/>
      <c r="C87" s="108"/>
      <c r="D87" s="12"/>
    </row>
    <row r="88" spans="1:4" ht="12.75" customHeight="1">
      <c r="A88" s="56"/>
      <c r="B88" s="56"/>
      <c r="C88" s="109"/>
      <c r="D88" s="23"/>
    </row>
    <row r="89" spans="1:4" ht="15">
      <c r="A89" s="56"/>
      <c r="B89" s="56"/>
      <c r="C89" s="108"/>
      <c r="D89" s="12"/>
    </row>
    <row r="90" spans="1:4" ht="12.75" customHeight="1">
      <c r="A90" s="56"/>
      <c r="B90" s="58" t="s">
        <v>40</v>
      </c>
      <c r="C90" s="109"/>
      <c r="D90" s="23"/>
    </row>
    <row r="91" spans="1:4" ht="15">
      <c r="A91" s="55"/>
      <c r="B91" s="55"/>
      <c r="C91" s="108"/>
      <c r="D91" s="12"/>
    </row>
    <row r="92" spans="1:4" ht="15">
      <c r="A92" s="55"/>
      <c r="B92" s="55"/>
      <c r="C92" s="110" t="s">
        <v>39</v>
      </c>
      <c r="D92" s="23"/>
    </row>
    <row r="93" spans="1:4" ht="15">
      <c r="A93" s="55" t="s">
        <v>41</v>
      </c>
      <c r="B93" s="55"/>
      <c r="C93" s="107"/>
      <c r="D93" s="12"/>
    </row>
    <row r="94" spans="1:4" ht="15">
      <c r="A94" s="55" t="s">
        <v>42</v>
      </c>
      <c r="B94" s="55"/>
      <c r="C94" s="107"/>
      <c r="D94" s="12"/>
    </row>
    <row r="95" spans="1:4" ht="15">
      <c r="A95" s="55"/>
      <c r="B95" s="55"/>
      <c r="C95" s="107"/>
      <c r="D95" s="12"/>
    </row>
    <row r="96" spans="1:4" ht="15">
      <c r="A96" s="55" t="s">
        <v>43</v>
      </c>
      <c r="B96" s="55"/>
      <c r="C96" s="107"/>
      <c r="D96" s="12"/>
    </row>
    <row r="97" spans="1:4" ht="15">
      <c r="A97" s="55" t="s">
        <v>44</v>
      </c>
      <c r="B97" s="55"/>
      <c r="C97" s="107"/>
      <c r="D97" s="12"/>
    </row>
    <row r="98" spans="1:4" ht="12.75">
      <c r="A98" s="12"/>
      <c r="B98" s="12"/>
      <c r="C98" s="111"/>
      <c r="D98" s="12"/>
    </row>
    <row r="100" ht="12" customHeight="1"/>
    <row r="101" ht="12.75" hidden="1"/>
    <row r="102" ht="12.75" hidden="1"/>
  </sheetData>
  <sheetProtection password="EFEC" sheet="1" selectLockedCells="1"/>
  <mergeCells count="6">
    <mergeCell ref="A80:B81"/>
    <mergeCell ref="A85:B85"/>
    <mergeCell ref="A83:B83"/>
    <mergeCell ref="A1:B1"/>
    <mergeCell ref="A52:C52"/>
    <mergeCell ref="C1:D1"/>
  </mergeCells>
  <dataValidations count="2">
    <dataValidation type="list" allowBlank="1" showInputMessage="1" showErrorMessage="1" sqref="C56">
      <formula1>#REF!</formula1>
    </dataValidation>
    <dataValidation type="list" allowBlank="1" showInputMessage="1" showErrorMessage="1" sqref="D56">
      <formula1>#REF!</formula1>
    </dataValidation>
  </dataValidations>
  <printOptions/>
  <pageMargins left="0.35" right="0.35" top="0.4" bottom="1.2" header="0.5" footer="0.17"/>
  <pageSetup horizontalDpi="200" verticalDpi="200" orientation="portrait" scale="66" r:id="rId1"/>
</worksheet>
</file>

<file path=xl/worksheets/sheet2.xml><?xml version="1.0" encoding="utf-8"?>
<worksheet xmlns="http://schemas.openxmlformats.org/spreadsheetml/2006/main" xmlns:r="http://schemas.openxmlformats.org/officeDocument/2006/relationships">
  <dimension ref="B2:E27"/>
  <sheetViews>
    <sheetView zoomScalePageLayoutView="0" workbookViewId="0" topLeftCell="A4">
      <selection activeCell="D26" sqref="D26"/>
    </sheetView>
  </sheetViews>
  <sheetFormatPr defaultColWidth="9.140625" defaultRowHeight="12.75"/>
  <cols>
    <col min="1" max="1" width="9.140625" style="3" customWidth="1"/>
    <col min="2" max="2" width="22.7109375" style="3" bestFit="1" customWidth="1"/>
    <col min="3" max="3" width="36.8515625" style="3" bestFit="1" customWidth="1"/>
    <col min="4" max="4" width="19.140625" style="3" bestFit="1" customWidth="1"/>
    <col min="5" max="5" width="97.7109375" style="3" bestFit="1" customWidth="1"/>
    <col min="6" max="16384" width="9.140625" style="3" customWidth="1"/>
  </cols>
  <sheetData>
    <row r="2" spans="2:3" ht="12.75">
      <c r="B2" s="3" t="s">
        <v>7</v>
      </c>
      <c r="C2" s="3" t="s">
        <v>8</v>
      </c>
    </row>
    <row r="3" spans="2:5" ht="12.75">
      <c r="B3" s="3">
        <v>300000</v>
      </c>
      <c r="C3" s="3" t="s">
        <v>9</v>
      </c>
      <c r="D3" s="4">
        <v>100000000</v>
      </c>
      <c r="E3" s="4"/>
    </row>
    <row r="4" spans="2:5" ht="12.75">
      <c r="B4" s="3">
        <v>0.0015</v>
      </c>
      <c r="C4" s="3" t="s">
        <v>10</v>
      </c>
      <c r="D4" s="4">
        <v>600000000</v>
      </c>
      <c r="E4" s="4"/>
    </row>
    <row r="5" spans="2:5" ht="12.75">
      <c r="B5" s="3">
        <v>0.00125</v>
      </c>
      <c r="C5" s="3" t="s">
        <v>11</v>
      </c>
      <c r="D5" s="4">
        <v>1000000000</v>
      </c>
      <c r="E5" s="4"/>
    </row>
    <row r="6" spans="2:5" ht="12.75">
      <c r="B6" s="3">
        <v>0.001</v>
      </c>
      <c r="C6" s="3" t="s">
        <v>12</v>
      </c>
      <c r="D6" s="4"/>
      <c r="E6" s="4"/>
    </row>
    <row r="7" spans="4:5" ht="12.75">
      <c r="D7" s="4"/>
      <c r="E7" s="4"/>
    </row>
    <row r="8" spans="4:5" ht="12.75">
      <c r="D8" s="4">
        <v>500000000</v>
      </c>
      <c r="E8" s="4">
        <f>MIN(500000000,D8-D3)</f>
        <v>400000000</v>
      </c>
    </row>
    <row r="9" spans="4:5" ht="12.75">
      <c r="D9" s="4">
        <v>900000000</v>
      </c>
      <c r="E9" s="4">
        <f>MIN(400000000,(D9-D4))</f>
        <v>300000000</v>
      </c>
    </row>
    <row r="10" spans="4:5" ht="12.75">
      <c r="D10" s="4">
        <v>1100000000</v>
      </c>
      <c r="E10" s="4">
        <f>D10-D5</f>
        <v>100000000</v>
      </c>
    </row>
    <row r="11" spans="4:5" ht="12.75">
      <c r="D11" s="4"/>
      <c r="E11" s="4"/>
    </row>
    <row r="12" spans="4:5" ht="12.75">
      <c r="D12" s="4"/>
      <c r="E12" s="4"/>
    </row>
    <row r="13" spans="4:5" ht="12.75">
      <c r="D13" s="4">
        <v>1000000000</v>
      </c>
      <c r="E13" s="4">
        <f>IF(D13&lt;=D3,B3,IF(D13&lt;=D4,B3+MIN(500000000,D13-D3)*0.15,IF(D13&lt;=D5,B3+MIN(500000000,D13-D3)*0.15+MIN(400000000,D13-D4)*0.125,B3+MIN(500000000,D13-D3)*0.15+MIN(400000000,D13-D4)*0.125+(D13-D5)*0.1)))</f>
        <v>125300000</v>
      </c>
    </row>
    <row r="18" ht="12.75">
      <c r="E18" s="3">
        <v>300000</v>
      </c>
    </row>
    <row r="19" spans="2:3" ht="12.75">
      <c r="B19" s="5" t="s">
        <v>7</v>
      </c>
      <c r="C19" s="3" t="s">
        <v>8</v>
      </c>
    </row>
    <row r="20" spans="2:4" ht="12.75">
      <c r="B20" s="5">
        <v>300000</v>
      </c>
      <c r="C20" s="3" t="s">
        <v>9</v>
      </c>
      <c r="D20" s="3">
        <v>100000000</v>
      </c>
    </row>
    <row r="21" spans="2:4" ht="12.75">
      <c r="B21" s="5">
        <v>0.0015</v>
      </c>
      <c r="C21" s="3" t="s">
        <v>10</v>
      </c>
      <c r="D21" s="3">
        <v>600000000</v>
      </c>
    </row>
    <row r="22" spans="2:4" ht="12.75">
      <c r="B22" s="5">
        <v>0.00125</v>
      </c>
      <c r="C22" s="3" t="s">
        <v>11</v>
      </c>
      <c r="D22" s="3">
        <v>1000000000</v>
      </c>
    </row>
    <row r="23" spans="2:3" ht="12.75">
      <c r="B23" s="5">
        <v>0.001</v>
      </c>
      <c r="C23" s="3" t="s">
        <v>12</v>
      </c>
    </row>
    <row r="24" ht="12.75">
      <c r="B24" s="5"/>
    </row>
    <row r="25" spans="2:5" ht="12.75">
      <c r="B25" s="5"/>
      <c r="D25" s="3">
        <v>500000000</v>
      </c>
      <c r="E25" s="3">
        <f>MIN(500000000,D25-D20)</f>
        <v>400000000</v>
      </c>
    </row>
    <row r="26" spans="2:5" ht="12.75">
      <c r="B26" s="5"/>
      <c r="D26" s="3">
        <v>900000000</v>
      </c>
      <c r="E26" s="3">
        <f>MIN(400000000,(D26-D21))</f>
        <v>300000000</v>
      </c>
    </row>
    <row r="27" spans="2:5" ht="12.75">
      <c r="B27" s="5"/>
      <c r="D27" s="3">
        <v>1100000000</v>
      </c>
      <c r="E27" s="3">
        <f>D27-D22</f>
        <v>100000000</v>
      </c>
    </row>
  </sheetData>
  <sheetProtection password="EFEC" sheet="1" objects="1" scenarios="1" selectLockedCells="1"/>
  <printOptions/>
  <pageMargins left="0.75" right="0.75" top="1" bottom="1" header="0.5" footer="0.5"/>
  <pageSetup horizontalDpi="600" verticalDpi="600" orientation="landscape"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matwell</dc:creator>
  <cp:keywords/>
  <dc:description/>
  <cp:lastModifiedBy>temporary</cp:lastModifiedBy>
  <cp:lastPrinted>2011-09-09T15:47:21Z</cp:lastPrinted>
  <dcterms:created xsi:type="dcterms:W3CDTF">2009-05-20T14:12:21Z</dcterms:created>
  <dcterms:modified xsi:type="dcterms:W3CDTF">2015-12-02T14:16:28Z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State Forms</vt:lpwstr>
  </property>
  <property fmtid="{D5CDD505-2E9C-101B-9397-08002B2CF9AE}" pid="3" name="StateLookup">
    <vt:lpwstr>;#NY;#</vt:lpwstr>
  </property>
  <property fmtid="{D5CDD505-2E9C-101B-9397-08002B2CF9AE}" pid="4" name="DocumentAbstract">
    <vt:lpwstr/>
  </property>
</Properties>
</file>