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32767" yWindow="5450" windowWidth="17260" windowHeight="5510" activeTab="0"/>
  </bookViews>
  <sheets>
    <sheet name="Cover" sheetId="1" r:id="rId1"/>
    <sheet name="Contents" sheetId="2" r:id="rId2"/>
    <sheet name="SystemManagement" sheetId="3" r:id="rId3"/>
    <sheet name="Certification" sheetId="4" r:id="rId4"/>
    <sheet name="Summary" sheetId="5" r:id="rId5"/>
    <sheet name="Financial" sheetId="6" r:id="rId6"/>
    <sheet name="PVB" sheetId="7" r:id="rId7"/>
    <sheet name="Liabilities" sheetId="8" r:id="rId8"/>
    <sheet name="AVA" sheetId="9" r:id="rId9"/>
    <sheet name="UAAL" sheetId="10" r:id="rId10"/>
    <sheet name="DevErCont" sheetId="11" r:id="rId11"/>
    <sheet name="HistErCont" sheetId="12" r:id="rId12"/>
    <sheet name="HistErTrans" sheetId="13" r:id="rId13"/>
    <sheet name="GL" sheetId="14" r:id="rId14"/>
    <sheet name="FutCont" sheetId="15" r:id="rId15"/>
    <sheet name="AsmpMeth" sheetId="16" r:id="rId16"/>
    <sheet name="PlanProv" sheetId="17" r:id="rId17"/>
    <sheet name="BenProj" sheetId="18" r:id="rId18"/>
    <sheet name="ExMembRet" sheetId="19" r:id="rId19"/>
    <sheet name="AccMembPen" sheetId="20" r:id="rId20"/>
    <sheet name="AppA" sheetId="21" r:id="rId21"/>
    <sheet name="AppB" sheetId="22" r:id="rId22"/>
    <sheet name="FeeSched" sheetId="23" r:id="rId23"/>
    <sheet name="RS_data" sheetId="24" state="hidden" r:id="rId24"/>
  </sheets>
  <definedNames>
    <definedName name="AccMembPen">'AccMembPen'!$B$9:$J$31</definedName>
    <definedName name="AccMembPen_boy">'AccMembPen'!$C$12:$H$12</definedName>
    <definedName name="AccMembPenActDec">'AccMembPen'!$C$20:$C$29</definedName>
    <definedName name="AccMembPenActInc">'AccMembPen'!$C$14:$C$17</definedName>
    <definedName name="AccMembPenBenDec">'AccMembPen'!$D$26:$H$29</definedName>
    <definedName name="AccMembPenBenInc">'AccMembPen'!$D$14:$H$17</definedName>
    <definedName name="AccMembPenTbl">'AccMembPen'!$B$8:$J$31</definedName>
    <definedName name="ActCert">'Certification'!$B$8</definedName>
    <definedName name="ActCertRows">'Certification'!$6:$11</definedName>
    <definedName name="ActuaryNameTitle">'Certification'!$B$10:$B$11</definedName>
    <definedName name="AdminAddress1">'SystemManagement'!$D$5</definedName>
    <definedName name="AdminAddress2">'SystemManagement'!$D$6</definedName>
    <definedName name="AdminCityZIP">'SystemManagement'!$D$7</definedName>
    <definedName name="AdminFax">'SystemManagement'!$D$9</definedName>
    <definedName name="AdminOffice">'SystemManagement'!$D$5:$E$10</definedName>
    <definedName name="AdminPhone">'SystemManagement'!$D$8</definedName>
    <definedName name="AdminWeb">'SystemManagement'!$D$10</definedName>
    <definedName name="AIRChange">'FutCont'!$D$39:$F$40</definedName>
    <definedName name="AIRChangeComment">'FutCont'!$B$42</definedName>
    <definedName name="ASFileName">'RS_data'!$C$48</definedName>
    <definedName name="AsmChnge">'RS_data'!$C$42</definedName>
    <definedName name="AsmpMeth">'RS_data'!$F$38</definedName>
    <definedName name="AVAhistory">'AVA'!$B$5:$D$10</definedName>
    <definedName name="AVAhistoryData">'AVA'!$C$5:$D$10</definedName>
    <definedName name="BenProj">'BenProj'!$B$5:$H$15</definedName>
    <definedName name="BenProjComment">'BenProj'!$B$18</definedName>
    <definedName name="BenProjData">'BenProj'!$C$5:$G$15</definedName>
    <definedName name="CertExecDir">'Certification'!$B$16:$B$17</definedName>
    <definedName name="CertIntro">'Certification'!$B$4</definedName>
    <definedName name="CertPlanType">'Certification'!$B$5:$D$5</definedName>
    <definedName name="CertTreasurer">'Certification'!$D$16:$D$17</definedName>
    <definedName name="ContactEmail">'SystemManagement'!$D$16</definedName>
    <definedName name="ContactFax">'SystemManagement'!$D$15</definedName>
    <definedName name="ContactName">'SystemManagement'!$D$12</definedName>
    <definedName name="ContActNE">'FutCont'!$D$7:$F$12</definedName>
    <definedName name="ContActNEComment">'FutCont'!$C$14</definedName>
    <definedName name="ContActNEdata">'FutCont'!$E$7:$F$12</definedName>
    <definedName name="ContactPerson">'SystemManagement'!$D$12:$E$16</definedName>
    <definedName name="ContactPhone">'SystemManagement'!$D$14</definedName>
    <definedName name="ContactTitle">'SystemManagement'!$D$13</definedName>
    <definedName name="ContentsInvSched">'Contents'!$B$32:$B$39</definedName>
    <definedName name="ContentsKey">'Contents'!$AA$5:$AI$39</definedName>
    <definedName name="ContentsTable">'RS_data'!$C$51:$H$85</definedName>
    <definedName name="Cov_FYE">'Cover'!$B$11</definedName>
    <definedName name="Cov_SystemName">'Cover'!$B$4</definedName>
    <definedName name="CurFY">'RS_data'!$H$42</definedName>
    <definedName name="DelinqCont">'AppB'!$B$6:$F$25</definedName>
    <definedName name="DevErCont">'DevErCont'!$D$5:$F$21</definedName>
    <definedName name="DevErContComment">'DevErCont'!$B$23</definedName>
    <definedName name="DevErContData">'DevErCont'!$D$7:$F$21</definedName>
    <definedName name="Embedded">'Financial'!$AA$1</definedName>
    <definedName name="ExecOfficials">'SystemManagement'!$C$19:$E$26</definedName>
    <definedName name="ExhibMembers">'ExMembRet'!$D$7:$E$17</definedName>
    <definedName name="ExhibRetirees">'ExMembRet'!$B$22:$E$31</definedName>
    <definedName name="ExhibServRet">'ExMembRet'!$D$40:$E$50</definedName>
    <definedName name="ExpStudyDate">'RS_data'!$C$40</definedName>
    <definedName name="FeesToInvManagers">'FeeSched'!$B$6:$C$15</definedName>
    <definedName name="FeesToPlacement">'FeeSched'!$B$19:$C$28</definedName>
    <definedName name="FinanceNameTitle">'Certification'!$B$16:$D$17</definedName>
    <definedName name="Financial">'RS_data'!$F$37</definedName>
    <definedName name="FinCert">'Certification'!$B$14</definedName>
    <definedName name="FY">'RS_data'!$H$46</definedName>
    <definedName name="FYE">'RS_data'!$C$37</definedName>
    <definedName name="FYEfor">'RS_data'!$C$38</definedName>
    <definedName name="FYEHead">'Summary'!$E$5:$F$5</definedName>
    <definedName name="FYEHeadLabel">'Summary'!$B$5</definedName>
    <definedName name="GainLoss">'GL'!$B$7:$C$16</definedName>
    <definedName name="GainLossComment">'GL'!$B$18</definedName>
    <definedName name="GovNon">'RS_data'!$C$45</definedName>
    <definedName name="GovNonKey">'Contents'!$AK$5:$AK$39</definedName>
    <definedName name="HistErCont">'HistErCont'!$B$6:$D$11</definedName>
    <definedName name="HistErContComment">'HistErCont'!$B$13</definedName>
    <definedName name="HistErContData">'HistErCont'!$C$6:$D$11</definedName>
    <definedName name="HistTrans">'HistErTrans'!$B$5:$D$10</definedName>
    <definedName name="HistTransComment">'HistErTrans'!$B$12</definedName>
    <definedName name="HistTransData">'HistErTrans'!$C$5:$D$10</definedName>
    <definedName name="InitDone">'RS_data'!$C$47</definedName>
    <definedName name="InvReturnScenarios">'FutCont'!$E$30:$F$33</definedName>
    <definedName name="InvReturnScenariosComment">'FutCont'!$C$35</definedName>
    <definedName name="InvSched">'RS_data'!$F$36</definedName>
    <definedName name="Lag">'RS_data'!$C$41</definedName>
    <definedName name="LiabAct">'Liabilities'!$B$6:$E$17</definedName>
    <definedName name="LiabActData">'Liabilities'!$B$6:$D$17</definedName>
    <definedName name="LiabDates">'Liabilities'!$C$4:$D$4</definedName>
    <definedName name="LiabNonact">'Liabilities'!$B$20:$E$29</definedName>
    <definedName name="LiabNonactData">'Liabilities'!$B$20:$D$29</definedName>
    <definedName name="MessageArea" localSheetId="15">'AsmpMeth'!$L$5:$L$8</definedName>
    <definedName name="MessageArea" localSheetId="5">'Financial'!$L$5:$L$8</definedName>
    <definedName name="MessageArea" localSheetId="16">'PlanProv'!$L$10:$L$13</definedName>
    <definedName name="MessageArea">'AsmpMeth'!$L$5:$L$8</definedName>
    <definedName name="NAICNumber">'RS_data'!$C$35</definedName>
    <definedName name="NavigateMessage">'PlanProv'!$B$7</definedName>
    <definedName name="NextFY">'RS_data'!$H$44</definedName>
    <definedName name="Opened">'RS_data'!$F$35</definedName>
    <definedName name="OtherCostItems">'DevErCont'!$C$20</definedName>
    <definedName name="OtherPVItems">'DevErCont'!$C$11:$C$11</definedName>
    <definedName name="Params">'RS_data'!$C$34:$C$46</definedName>
    <definedName name="PlanProv">'RS_data'!$F$39</definedName>
    <definedName name="PlanType">'RS_data'!$C$43</definedName>
    <definedName name="PlanTypeCodes">'RS_data'!$E$42:$E$49</definedName>
    <definedName name="PlanTypeInt">'RS_data'!$C$44</definedName>
    <definedName name="PrevFY">'RS_data'!$H$43</definedName>
    <definedName name="PrevVD">'RS_data'!$H$45</definedName>
    <definedName name="_xlnm.Print_Area" localSheetId="19">'AccMembPen'!$B$1:$J$31</definedName>
    <definedName name="_xlnm.Print_Area" localSheetId="21">'AppB'!$B$2:$F$26</definedName>
    <definedName name="_xlnm.Print_Area" localSheetId="8">'AVA'!$B$1:$E$13</definedName>
    <definedName name="_xlnm.Print_Area" localSheetId="17">'BenProj'!$B$1:$H$18</definedName>
    <definedName name="_xlnm.Print_Area" localSheetId="3">'Certification'!$A$1:$F$24</definedName>
    <definedName name="_xlnm.Print_Area" localSheetId="0">'Cover'!$A$1:$C$20</definedName>
    <definedName name="_xlnm.Print_Area" localSheetId="10">'DevErCont'!$B$1:$F$30</definedName>
    <definedName name="_xlnm.Print_Area" localSheetId="18">'ExMembRet'!$B$2:$F$45</definedName>
    <definedName name="_xlnm.Print_Area" localSheetId="22">'FeeSched'!$B$2:$C$29</definedName>
    <definedName name="_xlnm.Print_Area" localSheetId="14">'FutCont'!$B$2:$G$55</definedName>
    <definedName name="_xlnm.Print_Area" localSheetId="13">'GL'!$A$1:$C$18</definedName>
    <definedName name="_xlnm.Print_Area" localSheetId="11">'HistErCont'!$A$1:$E$20</definedName>
    <definedName name="_xlnm.Print_Area" localSheetId="12">'HistErTrans'!$A$1:$E$20</definedName>
    <definedName name="_xlnm.Print_Area" localSheetId="7">'Liabilities'!$B$2:$E$31</definedName>
    <definedName name="_xlnm.Print_Area" localSheetId="6">'PVB'!$B$2:$E$37</definedName>
    <definedName name="_xlnm.Print_Area" localSheetId="4">'Summary'!$A$2:$G$26</definedName>
    <definedName name="_xlnm.Print_Area" localSheetId="2">'SystemManagement'!$A$1:$F$42</definedName>
    <definedName name="_xlnm.Print_Area" localSheetId="9">'UAAL'!$B$1:$I$13</definedName>
    <definedName name="_xlnm.Print_Titles" localSheetId="21">'AppB'!$1:$1</definedName>
    <definedName name="_xlnm.Print_Titles" localSheetId="10">'DevErCont'!$1:$1</definedName>
    <definedName name="_xlnm.Print_Titles" localSheetId="18">'ExMembRet'!$1:$1</definedName>
    <definedName name="_xlnm.Print_Titles" localSheetId="22">'FeeSched'!$1:$1</definedName>
    <definedName name="_xlnm.Print_Titles" localSheetId="14">'FutCont'!$1:$1</definedName>
    <definedName name="_xlnm.Print_Titles" localSheetId="7">'Liabilities'!$1:$1</definedName>
    <definedName name="_xlnm.Print_Titles" localSheetId="6">'PVB'!$1:$1</definedName>
    <definedName name="_xlnm.Print_Titles" localSheetId="4">'Summary'!$1:$1</definedName>
    <definedName name="PVBAccumEeCont">'PVB'!$C$37:$D$37</definedName>
    <definedName name="PVBAct">'PVB'!$B$6:$E$21</definedName>
    <definedName name="PVBActiveData">'PVB'!$B$6:$D$21</definedName>
    <definedName name="PVBdates">'PVB'!$C$4:$D$4</definedName>
    <definedName name="PVBNonact">'PVB'!$B$25:$E$34</definedName>
    <definedName name="PVBNonactData">'PVB'!$B$25:$D$34</definedName>
    <definedName name="RatioAVA_AAL">'FutCont'!$D$17:$F$22</definedName>
    <definedName name="RatioAVA_AALComment">'FutCont'!$C$24</definedName>
    <definedName name="RatioAVA_AALdata">'FutCont'!$E$17:$F$22</definedName>
    <definedName name="RSindex">'RS_data'!$C$34</definedName>
    <definedName name="RSName">'RS_data'!$C$36</definedName>
    <definedName name="RStable">'RS_data'!$B$4:$I$27</definedName>
    <definedName name="RSTbl">'RS_data'!$C$4:$G$27</definedName>
    <definedName name="SensTests">'FutCont'!$B$46:$F$53</definedName>
    <definedName name="SensTestsComment">'FutCont'!$B$55</definedName>
    <definedName name="ServRetTbl">'ExMembRet'!$C$35:$E$50</definedName>
    <definedName name="SigEventsHead">'Summary'!$B$23</definedName>
    <definedName name="SumActEvents">'Summary'!$D$21:$G$21</definedName>
    <definedName name="SumEvents">'Summary'!$D$20:$G$22</definedName>
    <definedName name="SumEventsAfter">'Summary'!$C$24:$G$25</definedName>
    <definedName name="SumExpEvents">'Summary'!$D$22:$G$22</definedName>
    <definedName name="SumLegEvents">'Summary'!$D$20:$G$20</definedName>
    <definedName name="Summary">'Summary'!$B$4:$G$17</definedName>
    <definedName name="SummaryData">'Summary'!$E$6:$F$16</definedName>
    <definedName name="SumPartCatAddl">'Summary'!$B$15:$D$16</definedName>
    <definedName name="SystemNames">'RS_data'!$C$4:$C$27</definedName>
    <definedName name="TOC">'Contents'!$B$5:$B$39</definedName>
    <definedName name="Trustees">'SystemManagement'!$C$29:$D$37</definedName>
    <definedName name="UAAL">'UAAL'!$B$5:$I$12</definedName>
    <definedName name="ULCorner" localSheetId="15">'AsmpMeth'!$B$8</definedName>
    <definedName name="ULCorner" localSheetId="16">'PlanProv'!$B$9</definedName>
    <definedName name="ULCorner">'Financial'!$B$5</definedName>
    <definedName name="ValDate">'RS_data'!$C$39</definedName>
    <definedName name="ValDateHead">'Summary'!$E$4:$F$4</definedName>
    <definedName name="ValDateHeadLabel">'Summary'!$B$4</definedName>
    <definedName name="ValuesEntered">'RS_data'!$C$46</definedName>
    <definedName name="WorksheetsTable">'RS_data'!$C$88:$H$119</definedName>
    <definedName name="YesNo">'RS_data'!$E$32:$E$33</definedName>
  </definedNames>
  <calcPr fullCalcOnLoad="1"/>
</workbook>
</file>

<file path=xl/comments2.xml><?xml version="1.0" encoding="utf-8"?>
<comments xmlns="http://schemas.openxmlformats.org/spreadsheetml/2006/main">
  <authors>
    <author>alif0mjl</author>
  </authors>
  <commentList>
    <comment ref="AB4" authorId="0">
      <text>
        <r>
          <rPr>
            <b/>
            <sz val="8"/>
            <rFont val="Tahoma"/>
            <family val="0"/>
          </rPr>
          <t>alif0mjl:</t>
        </r>
        <r>
          <rPr>
            <sz val="8"/>
            <rFont val="Tahoma"/>
            <family val="0"/>
          </rPr>
          <t xml:space="preserve">
Defined Benefit plan, Aggregate cost method.  So no UAAL worksheet.</t>
        </r>
      </text>
    </comment>
  </commentList>
</comments>
</file>

<file path=xl/sharedStrings.xml><?xml version="1.0" encoding="utf-8"?>
<sst xmlns="http://schemas.openxmlformats.org/spreadsheetml/2006/main" count="599" uniqueCount="399">
  <si>
    <t>Annual Statement</t>
  </si>
  <si>
    <t>of the</t>
  </si>
  <si>
    <t>in the State of New York</t>
  </si>
  <si>
    <t>to the</t>
  </si>
  <si>
    <t>New York State</t>
  </si>
  <si>
    <t>for the Fiscal Year Ended</t>
  </si>
  <si>
    <t>Introduction</t>
  </si>
  <si>
    <t>System Management</t>
  </si>
  <si>
    <t>number, street</t>
  </si>
  <si>
    <t>PO Box</t>
  </si>
  <si>
    <t>city, state, zip</t>
  </si>
  <si>
    <t>phone number</t>
  </si>
  <si>
    <t>fax number</t>
  </si>
  <si>
    <t>web address</t>
  </si>
  <si>
    <t>Contact Person:</t>
  </si>
  <si>
    <t>Administrative Office:</t>
  </si>
  <si>
    <t>name</t>
  </si>
  <si>
    <t>title</t>
  </si>
  <si>
    <t>email address</t>
  </si>
  <si>
    <t>Trustees:</t>
  </si>
  <si>
    <t>Executive Officials:</t>
  </si>
  <si>
    <t>Certification</t>
  </si>
  <si>
    <t>Actuarial Certification</t>
  </si>
  <si>
    <t>Financial Certification</t>
  </si>
  <si>
    <r>
      <t>Summary</t>
    </r>
    <r>
      <rPr>
        <sz val="8"/>
        <rFont val="Times New Roman"/>
        <family val="1"/>
      </rPr>
      <t> </t>
    </r>
  </si>
  <si>
    <t>inc/dec %</t>
  </si>
  <si>
    <t>Required Contribution*</t>
  </si>
  <si>
    <t>Present Value of Benefits*</t>
  </si>
  <si>
    <t>Fair Value of Assets</t>
  </si>
  <si>
    <t>Actuarial Value of Assets*</t>
  </si>
  <si>
    <t>Annual Payroll</t>
  </si>
  <si>
    <t>Contribution as Percent of Payroll*</t>
  </si>
  <si>
    <t>Active Members</t>
  </si>
  <si>
    <t>The following significant events occurred after the valuation date, and are not reflected in the calculations:</t>
  </si>
  <si>
    <r>
      <t>·</t>
    </r>
    <r>
      <rPr>
        <sz val="7"/>
        <rFont val="Times New Roman"/>
        <family val="1"/>
      </rPr>
      <t xml:space="preserve">                     </t>
    </r>
    <r>
      <rPr>
        <sz val="10"/>
        <rFont val="Arial"/>
        <family val="2"/>
      </rPr>
      <t> </t>
    </r>
  </si>
  <si>
    <t>*</t>
  </si>
  <si>
    <t xml:space="preserve">The values shown in this statement are used to develop the employer contribution requirement, and reflect the actuarial assumptions, actuarial methods, plan benefits and census data as described later in this statement. </t>
  </si>
  <si>
    <t>Actuarial</t>
  </si>
  <si>
    <t>Present Value of Benefits</t>
  </si>
  <si>
    <t>Active Participants</t>
  </si>
  <si>
    <t>Total Active Participant PVB</t>
  </si>
  <si>
    <t>Non-active Participants</t>
  </si>
  <si>
    <t>Total Non-active Participant PVB</t>
  </si>
  <si>
    <t>Total Present Value of Benefits</t>
  </si>
  <si>
    <t>Accumulated Employee Contributions</t>
  </si>
  <si>
    <t>Liabilities</t>
  </si>
  <si>
    <t>Total Liabilities</t>
  </si>
  <si>
    <t>Actuarial Value of Assets</t>
  </si>
  <si>
    <t>Valuation Date</t>
  </si>
  <si>
    <t>Actuarial Value as a percentage of Fair Value</t>
  </si>
  <si>
    <t>Appendix A shows detailed development of the actuarial value of assets.</t>
  </si>
  <si>
    <t>Unfunded Actuarial Accrued Liability</t>
  </si>
  <si>
    <t>Reason Incurred</t>
  </si>
  <si>
    <t>Funding Commenced</t>
  </si>
  <si>
    <t>Initial Amount</t>
  </si>
  <si>
    <t>Funding Period (years)</t>
  </si>
  <si>
    <t>Totals</t>
  </si>
  <si>
    <t>Development and History of Employer Contribution</t>
  </si>
  <si>
    <t>Development of Employer Contribution</t>
  </si>
  <si>
    <t>(1)</t>
  </si>
  <si>
    <t>(2)</t>
  </si>
  <si>
    <t>(3)</t>
  </si>
  <si>
    <t>(4)</t>
  </si>
  <si>
    <t>(5)</t>
  </si>
  <si>
    <t>(6)</t>
  </si>
  <si>
    <t>(7)</t>
  </si>
  <si>
    <t>(8)</t>
  </si>
  <si>
    <t>(9)</t>
  </si>
  <si>
    <t>(10)</t>
  </si>
  <si>
    <t>(11)</t>
  </si>
  <si>
    <t>(12)</t>
  </si>
  <si>
    <t>(13)</t>
  </si>
  <si>
    <t>(14)</t>
  </si>
  <si>
    <t>Present Value of Future Employee Contributions</t>
  </si>
  <si>
    <t>Present Value of Future Compensation</t>
  </si>
  <si>
    <t>Salaries</t>
  </si>
  <si>
    <t>Amortization Payments</t>
  </si>
  <si>
    <t>Interest Adjustment</t>
  </si>
  <si>
    <t>Expenses</t>
  </si>
  <si>
    <t>(15)</t>
  </si>
  <si>
    <t>Employer Contribution</t>
  </si>
  <si>
    <r>
      <t xml:space="preserve">Present Value of Future Normal Cost
  </t>
    </r>
    <r>
      <rPr>
        <sz val="8"/>
        <rFont val="Arial"/>
        <family val="2"/>
      </rPr>
      <t>(1) - (2) - (3) - (4) - (5)</t>
    </r>
  </si>
  <si>
    <r>
      <t xml:space="preserve">Normal Cost Rate  </t>
    </r>
    <r>
      <rPr>
        <sz val="8"/>
        <rFont val="Arial"/>
        <family val="2"/>
      </rPr>
      <t>(6) ÷ (7)</t>
    </r>
  </si>
  <si>
    <r>
      <t xml:space="preserve">Normal Cost  </t>
    </r>
    <r>
      <rPr>
        <sz val="8"/>
        <rFont val="Arial"/>
        <family val="2"/>
      </rPr>
      <t>(8) x (9)</t>
    </r>
  </si>
  <si>
    <t>Valuation date</t>
  </si>
  <si>
    <t>Contributions for fiscal year</t>
  </si>
  <si>
    <t>History of Employer Contribution</t>
  </si>
  <si>
    <t>For Fiscal Year</t>
  </si>
  <si>
    <t>Paid as % of Calculated</t>
  </si>
  <si>
    <t>Amount
Paid</t>
  </si>
  <si>
    <t>Actuarially
Calculated</t>
  </si>
  <si>
    <t>History of Transfers</t>
  </si>
  <si>
    <t>Calculated:
Transferable
Earnings plus
Actuarially Computed</t>
  </si>
  <si>
    <t>Amount
Transferred</t>
  </si>
  <si>
    <t>Transferred as % of Calculated</t>
  </si>
  <si>
    <t>Gain and Loss</t>
  </si>
  <si>
    <t>Source</t>
  </si>
  <si>
    <t>Gain or (Loss)</t>
  </si>
  <si>
    <t>The table below shows, for each potentially significant experience source, the effect on the employer normal cost rate due to the difference between actual experience and that predicted by the actuarial assumption.  Favorable experience (lower liabilities or higher assets than expected) is a gain, and unfavorable experience (higher liabilities or lower assets than expected) is a loss, and is shown as a negative number.  The gain or (loss) is expressed as a percentage of salary.</t>
  </si>
  <si>
    <t>Future Contributions</t>
  </si>
  <si>
    <t>Contribution</t>
  </si>
  <si>
    <t>Actual</t>
  </si>
  <si>
    <t>New Entrant</t>
  </si>
  <si>
    <t>The cost for new entrants provides an indication of the trend of future contribution requirements.  If all of the actuarial assumptions were exactly realized, the cost of this plan would begin to converge, over several years and with fluctuations along the way, towards the new entrant contribution rate.  The table below shows, for the last six valuations, the Actual Contribution for the entire plan compared to the New Entrant Contribution, where each is expressed as a percentage of salary.</t>
  </si>
  <si>
    <t>Valuation
Date</t>
  </si>
  <si>
    <t>Ratio of
Actuarial Value of Assets
to
Actuarial Accrued Liability</t>
  </si>
  <si>
    <t>Changes in employer contributions, as a percentage of salaries, are due to actual experience different from what was assumed, changes in benefits provided by the plan, or changes in actuarial assumptions and methods.  Generally, the first of those three reasons, actual experience that is different from what was assumed, is the cause of the most significant fluctuations in cost.  The experience factor that usually has the largest role in cost volatility is investment return; other experience factors that often also have a significant affect on cost volatility are employee termination, mortality, and new entrants.</t>
  </si>
  <si>
    <t>The difference between actual and assumed investment return in one year will be a factor leading to a different contribution rate for the next year.  A relatively consistent historical pattern of lower (or higher) investment returns for several years would be likely to lead to a change in the assumed investment return, which would result in a change in the contribution rate for all subsequent years.</t>
  </si>
  <si>
    <t>Investment return (%)</t>
  </si>
  <si>
    <t>Contribution rate (%)</t>
  </si>
  <si>
    <t>Assumed</t>
  </si>
  <si>
    <t>Assumed less 1 S.D.</t>
  </si>
  <si>
    <t>Assumed less 2 S.D</t>
  </si>
  <si>
    <t xml:space="preserve">Scenario
</t>
  </si>
  <si>
    <t>The retirement system has performed additional sensitivity tests, as shown below.</t>
  </si>
  <si>
    <t>Experience deviation or assumption change</t>
  </si>
  <si>
    <t>Employer contribution rate</t>
  </si>
  <si>
    <t>Actuarial Assumptions and Methods</t>
  </si>
  <si>
    <t>Changes in Actuarial Assumptions or Methods</t>
  </si>
  <si>
    <t>Assumptions</t>
  </si>
  <si>
    <t>Plan Provisions</t>
  </si>
  <si>
    <t>Changes in plan benefits</t>
  </si>
  <si>
    <t>Summary of major plan provisions</t>
  </si>
  <si>
    <t>Statistics</t>
  </si>
  <si>
    <t>Benefit Projections</t>
  </si>
  <si>
    <t>($000,000)</t>
  </si>
  <si>
    <t>Fiscal Year</t>
  </si>
  <si>
    <t>Total Benefits</t>
  </si>
  <si>
    <t>The projection is based on census data, benefit provisions and actuarial assumptions as of the statement date.  The values are not discounted back to the statement date.</t>
  </si>
  <si>
    <t>Exhibit of Members, Retirees and Beneficiaries</t>
  </si>
  <si>
    <t>Age</t>
  </si>
  <si>
    <t>Number</t>
  </si>
  <si>
    <t>under 25</t>
  </si>
  <si>
    <t>25 - 29</t>
  </si>
  <si>
    <t>30 - 34</t>
  </si>
  <si>
    <t>35 - 39</t>
  </si>
  <si>
    <t>40 - 44</t>
  </si>
  <si>
    <t>45 - 49</t>
  </si>
  <si>
    <t>50 - 54</t>
  </si>
  <si>
    <t>55 - 59</t>
  </si>
  <si>
    <t>60 - 64</t>
  </si>
  <si>
    <t>65 - 69</t>
  </si>
  <si>
    <t>70 &amp; over</t>
  </si>
  <si>
    <t>Total</t>
  </si>
  <si>
    <t>Retirees and Beneficiaries</t>
  </si>
  <si>
    <t>Cause of Retirement</t>
  </si>
  <si>
    <r>
      <t xml:space="preserve">Annual Salary
</t>
    </r>
    <r>
      <rPr>
        <sz val="8"/>
        <rFont val="Arial"/>
        <family val="2"/>
      </rPr>
      <t>($000)</t>
    </r>
  </si>
  <si>
    <t>Annual Benefits ($000)</t>
  </si>
  <si>
    <t>Status</t>
  </si>
  <si>
    <t>Active</t>
  </si>
  <si>
    <t>Receiving Benefits</t>
  </si>
  <si>
    <t>All</t>
  </si>
  <si>
    <t>Account of Members and Pensioners</t>
  </si>
  <si>
    <t>Showing changes in number of members and pensioners during the year classified by status</t>
  </si>
  <si>
    <t>Appendix A</t>
  </si>
  <si>
    <t>Development of Actuarial Value of Assets</t>
  </si>
  <si>
    <t>Investment Schedules</t>
  </si>
  <si>
    <t>Fee Schedules</t>
  </si>
  <si>
    <t>Fees paid during the fiscal year to investment managers, consultants or advisors, and third party administrators</t>
  </si>
  <si>
    <t>Name</t>
  </si>
  <si>
    <t>Amount Paid</t>
  </si>
  <si>
    <t>Total Paid</t>
  </si>
  <si>
    <t>Fees paid during the fiscal year by investment managers to placement agents</t>
  </si>
  <si>
    <t>N0890</t>
  </si>
  <si>
    <t>N0900</t>
  </si>
  <si>
    <t>Board of Benefits Services of the Reformed Church in America</t>
  </si>
  <si>
    <t>N1400</t>
  </si>
  <si>
    <t>Church Pension Fund</t>
  </si>
  <si>
    <t>N1460</t>
  </si>
  <si>
    <t>College Retirement Equities Fund</t>
  </si>
  <si>
    <t>N2596</t>
  </si>
  <si>
    <t>N4990</t>
  </si>
  <si>
    <t>New York City Employees' Retirement System</t>
  </si>
  <si>
    <t>N4991</t>
  </si>
  <si>
    <t>N4992</t>
  </si>
  <si>
    <t>N4993</t>
  </si>
  <si>
    <t>N4995</t>
  </si>
  <si>
    <t>N5030</t>
  </si>
  <si>
    <t>N5110</t>
  </si>
  <si>
    <t>New York State and Local Employees' Retirement System</t>
  </si>
  <si>
    <t>N5132</t>
  </si>
  <si>
    <t>New York State and Local Police and Fire Retirement System</t>
  </si>
  <si>
    <t>N5140</t>
  </si>
  <si>
    <t>New York State Teachers' Retirement System</t>
  </si>
  <si>
    <t>N5678</t>
  </si>
  <si>
    <t>N5880</t>
  </si>
  <si>
    <t>N5882</t>
  </si>
  <si>
    <t>N6008</t>
  </si>
  <si>
    <t>N6930</t>
  </si>
  <si>
    <t>N7160</t>
  </si>
  <si>
    <t>N7830</t>
  </si>
  <si>
    <t>Young Men's Christian Association Retirement Fund, Inc.</t>
  </si>
  <si>
    <t>FYE</t>
  </si>
  <si>
    <t>PlanType</t>
  </si>
  <si>
    <t>FDB</t>
  </si>
  <si>
    <t>DB</t>
  </si>
  <si>
    <t>DC</t>
  </si>
  <si>
    <t>VSF</t>
  </si>
  <si>
    <t>MP</t>
  </si>
  <si>
    <t>mo</t>
  </si>
  <si>
    <t>day</t>
  </si>
  <si>
    <t>YesNo</t>
  </si>
  <si>
    <t>Yes</t>
  </si>
  <si>
    <t>No</t>
  </si>
  <si>
    <t>CurFY</t>
  </si>
  <si>
    <t>PrevFY</t>
  </si>
  <si>
    <t>Summary</t>
  </si>
  <si>
    <t>Financial</t>
  </si>
  <si>
    <t>Unfunded Actuarial Accrued Liabilities</t>
  </si>
  <si>
    <t>Changes</t>
  </si>
  <si>
    <t>Account of Members and Retirees</t>
  </si>
  <si>
    <t>Appendix A: Development of Actuarial Value of Assets</t>
  </si>
  <si>
    <t>Schedule 1: Long-Term Bonds</t>
  </si>
  <si>
    <t>Schedule 2: Stocks</t>
  </si>
  <si>
    <t>Schedule 3: Real Estate</t>
  </si>
  <si>
    <t>Schedule 4: Mortgage Loans</t>
  </si>
  <si>
    <t>Schedule 5: Other Long-Term Invested Assets</t>
  </si>
  <si>
    <t>Schedule 6: Short-Term Investments</t>
  </si>
  <si>
    <t>Schedule 7: Cash</t>
  </si>
  <si>
    <t>Schedule 8: Cash Equivalents</t>
  </si>
  <si>
    <t>Contents Worksheet</t>
  </si>
  <si>
    <t>Worksheets</t>
  </si>
  <si>
    <t>Begin</t>
  </si>
  <si>
    <t>Cover</t>
  </si>
  <si>
    <t>Contents</t>
  </si>
  <si>
    <t>SystemManagement</t>
  </si>
  <si>
    <t>PVB</t>
  </si>
  <si>
    <t>AVA</t>
  </si>
  <si>
    <t>UAAL</t>
  </si>
  <si>
    <t>DevErCont</t>
  </si>
  <si>
    <t>HistErCont</t>
  </si>
  <si>
    <t>HistErTrans</t>
  </si>
  <si>
    <t>GL</t>
  </si>
  <si>
    <t>FutCont</t>
  </si>
  <si>
    <t>AsmpMeth</t>
  </si>
  <si>
    <t>PlanProv</t>
  </si>
  <si>
    <t>BenProj</t>
  </si>
  <si>
    <t>ExMembRet</t>
  </si>
  <si>
    <t>AccMembPen</t>
  </si>
  <si>
    <t>AppA</t>
  </si>
  <si>
    <t>FeeSched</t>
  </si>
  <si>
    <t>Sched1</t>
  </si>
  <si>
    <t>Sched2</t>
  </si>
  <si>
    <t>Sched3</t>
  </si>
  <si>
    <t>Sched4</t>
  </si>
  <si>
    <t>Sched5</t>
  </si>
  <si>
    <t>Sched6</t>
  </si>
  <si>
    <t>Sched7</t>
  </si>
  <si>
    <t>Sched8</t>
  </si>
  <si>
    <t>only if cost method requires it</t>
  </si>
  <si>
    <t>only if AVA is not FMV</t>
  </si>
  <si>
    <t>ContentsKey</t>
  </si>
  <si>
    <t>X</t>
  </si>
  <si>
    <t>grp</t>
  </si>
  <si>
    <r>
      <t>·</t>
    </r>
    <r>
      <rPr>
        <sz val="10"/>
        <rFont val="Times New Roman"/>
        <family val="1"/>
      </rPr>
      <t>   </t>
    </r>
    <r>
      <rPr>
        <sz val="10"/>
        <rFont val="Arial"/>
        <family val="2"/>
      </rPr>
      <t> Legislative:</t>
    </r>
  </si>
  <si>
    <t>Opened</t>
  </si>
  <si>
    <t>Investment Return Assumption</t>
  </si>
  <si>
    <t>Immediate Contribution Rate</t>
  </si>
  <si>
    <t>New Entrant Contribution Rate</t>
  </si>
  <si>
    <t>Current assumption</t>
  </si>
  <si>
    <t>Decreased assumption</t>
  </si>
  <si>
    <t>Appendix B</t>
  </si>
  <si>
    <t>Delinquent Contributions</t>
  </si>
  <si>
    <t>Date Due</t>
  </si>
  <si>
    <t>Name of Employer</t>
  </si>
  <si>
    <t>Date Paid</t>
  </si>
  <si>
    <t>Amount Due</t>
  </si>
  <si>
    <t>Appendix B: Delinquent Employer Contributions</t>
  </si>
  <si>
    <t>AppB</t>
  </si>
  <si>
    <t xml:space="preserve">The table below shows the consequence of a possible change in the assumed investment return.   Such a change would be in response to the belief that, given the current asset allocation, long-term investment returns will decline from the current level.  Values in the two Contribution Rate columns were based on the most recent actuarial valuation with the investment return assumption decreased as shown in the Investment Return Assumption; the salary scale assumption is decreased by one-half of the reduction in investment return assumption (but not to less than 0%).  The Immediate Contribution Rate is the employer contribution rate that would be seen in the first year after the change in assumption; the New Entrant Contribution Rate is, as described at the beginning of this section, is an estimate of the rate that might be required in several years. </t>
  </si>
  <si>
    <t>This table shows employer contributions due for the last fiscal year that were paid more than three months late or, as of the annual statement filing date, are more than three months overdue.</t>
  </si>
  <si>
    <t>N</t>
  </si>
  <si>
    <r>
      <t>·</t>
    </r>
    <r>
      <rPr>
        <sz val="7"/>
        <rFont val="Times New Roman"/>
        <family val="1"/>
      </rPr>
      <t>     </t>
    </r>
    <r>
      <rPr>
        <sz val="10"/>
        <rFont val="Arial"/>
        <family val="2"/>
      </rPr>
      <t>Actuarial:</t>
    </r>
  </si>
  <si>
    <r>
      <t>·</t>
    </r>
    <r>
      <rPr>
        <sz val="7"/>
        <rFont val="Times New Roman"/>
        <family val="1"/>
      </rPr>
      <t xml:space="preserve">     </t>
    </r>
    <r>
      <rPr>
        <sz val="10"/>
        <rFont val="Arial"/>
        <family val="2"/>
      </rPr>
      <t>Experience:</t>
    </r>
  </si>
  <si>
    <t>History of Employer Transfers</t>
  </si>
  <si>
    <t>History of Employer Contributions</t>
  </si>
  <si>
    <t>InvSched</t>
  </si>
  <si>
    <t>indicates whether this workbook has been opened: 0 = no, 1 = yes</t>
  </si>
  <si>
    <t>indicates whether workbook containing investment schedules has been appended to this workbook: 0 = no, 1 = yes</t>
  </si>
  <si>
    <t>pw</t>
  </si>
  <si>
    <t>nysid</t>
  </si>
  <si>
    <t>C</t>
  </si>
  <si>
    <t>S</t>
  </si>
  <si>
    <t>DBA</t>
  </si>
  <si>
    <t>indicates whether file containing financial information has been embedded in this workbook: 0 = no, 1 = yes</t>
  </si>
  <si>
    <t>indicates whether file containing assumptions and methods has been embedded in this workbook: 0 = no, 1 = yes</t>
  </si>
  <si>
    <t>indicates whether file containing plan provisions has been embedded in this workbook: 0 = no, 1 = yes</t>
  </si>
  <si>
    <t>Embedded</t>
  </si>
  <si>
    <t>indicates whether object has been embedded in this worksheet: 0 = no, 1 = yes</t>
  </si>
  <si>
    <t>to Table of Contents</t>
  </si>
  <si>
    <r>
      <t xml:space="preserve">Total Annual Benefit </t>
    </r>
    <r>
      <rPr>
        <sz val="9"/>
        <rFont val="Arial"/>
        <family val="2"/>
      </rPr>
      <t>($000)</t>
    </r>
  </si>
  <si>
    <t>55 – 59</t>
  </si>
  <si>
    <t>60 – 64</t>
  </si>
  <si>
    <t>65 – 69</t>
  </si>
  <si>
    <t>70 – 74</t>
  </si>
  <si>
    <t>75 – 79</t>
  </si>
  <si>
    <t>80 – 84</t>
  </si>
  <si>
    <t>85 – 89</t>
  </si>
  <si>
    <t>90 &amp; over</t>
  </si>
  <si>
    <t>Service Retirement</t>
  </si>
  <si>
    <t>New York State Common Retirement Fund</t>
  </si>
  <si>
    <t>IO</t>
  </si>
  <si>
    <t>Defined Benefit</t>
  </si>
  <si>
    <t>Defined Contribution</t>
  </si>
  <si>
    <t>Variable Supplements Fund</t>
  </si>
  <si>
    <t>Money Purchase</t>
  </si>
  <si>
    <t>Retirees and beneficiaries</t>
  </si>
  <si>
    <t>Total Participants</t>
  </si>
  <si>
    <t>NextFY</t>
  </si>
  <si>
    <t>PrevVD</t>
  </si>
  <si>
    <t>New York City Board of Education Retirement System Qualified Pension Plan</t>
  </si>
  <si>
    <t>New York City Board of Education Retirement System Tax-Deferred Annuity Program</t>
  </si>
  <si>
    <t>Teachers' Retirement System of the City of New York Qualified Pension Plan</t>
  </si>
  <si>
    <t>Teachers' Retirement System of the City of New York Tax-Deferred Annuity Program</t>
  </si>
  <si>
    <t>Contributions for fiscal year ended</t>
  </si>
  <si>
    <t>New York City Fire Officers' Variable Supplements Fund</t>
  </si>
  <si>
    <t>New York City Firefighters' Variable Supplements Fund</t>
  </si>
  <si>
    <t>New York City Housing Police Superior Officers' Variable Supplements Fund</t>
  </si>
  <si>
    <t>New York City Police Officers' Variable Supplements Fund</t>
  </si>
  <si>
    <t>New York City Police Superior Officers' Variable Supplements Fund</t>
  </si>
  <si>
    <t>New York City Transit Police Officers' Variable Supplements Fund</t>
  </si>
  <si>
    <t>New York City Transit Police Superior Officers' Variable Supplements Fund</t>
  </si>
  <si>
    <t>New York City Fire Pension Fund</t>
  </si>
  <si>
    <t>New York City Police Pension Fund</t>
  </si>
  <si>
    <t>Total Active Participant Liabilities</t>
  </si>
  <si>
    <t>Total Non-active Participant Liabilities</t>
  </si>
  <si>
    <t>under 45</t>
  </si>
  <si>
    <t>New York City Correction Officers' Variable Supplements Fund</t>
  </si>
  <si>
    <t>New York City Housing Police Officers' Variable Supplements Fund</t>
  </si>
  <si>
    <t>Parameters for this statement</t>
  </si>
  <si>
    <t>NAICNumber</t>
  </si>
  <si>
    <t>RSName</t>
  </si>
  <si>
    <t>FYEfor</t>
  </si>
  <si>
    <t>ValDate</t>
  </si>
  <si>
    <t>ExpStudyDate</t>
  </si>
  <si>
    <t>AsmChnge</t>
  </si>
  <si>
    <t>GovNon</t>
  </si>
  <si>
    <t>RSindex</t>
  </si>
  <si>
    <t>FY</t>
  </si>
  <si>
    <t>ValuesEntered</t>
  </si>
  <si>
    <t>Lag</t>
  </si>
  <si>
    <t>Params</t>
  </si>
  <si>
    <t>PlanTypeInt</t>
  </si>
  <si>
    <t>Service Pension</t>
  </si>
  <si>
    <t>Ordinary Disability</t>
  </si>
  <si>
    <t>Accidental Disability</t>
  </si>
  <si>
    <t>Accidental Death</t>
  </si>
  <si>
    <t>Other/ Beneficiary</t>
  </si>
  <si>
    <t>Total Receiving Benefits</t>
  </si>
  <si>
    <t>Increases during year</t>
  </si>
  <si>
    <t>Added</t>
  </si>
  <si>
    <t>Transfer from other system</t>
  </si>
  <si>
    <t>Transfer of category</t>
  </si>
  <si>
    <t>Change in payroll status</t>
  </si>
  <si>
    <t>Total increases</t>
  </si>
  <si>
    <t>Decreases during year</t>
  </si>
  <si>
    <t>Resignation or dismissal</t>
  </si>
  <si>
    <t>Terminated vested</t>
  </si>
  <si>
    <t>Service retirement</t>
  </si>
  <si>
    <t>Disability retirement – accidental</t>
  </si>
  <si>
    <t>Disability retirement – ordinary</t>
  </si>
  <si>
    <t>Death – accidental</t>
  </si>
  <si>
    <t>Death – ordinary</t>
  </si>
  <si>
    <t>Transfer to other system</t>
  </si>
  <si>
    <t>Total decreases</t>
  </si>
  <si>
    <t>under 55</t>
  </si>
  <si>
    <t>GovNonKey</t>
  </si>
  <si>
    <t>NAIC No</t>
  </si>
  <si>
    <t>Rstable</t>
  </si>
  <si>
    <t>PlanNames</t>
  </si>
  <si>
    <t>valdate</t>
  </si>
  <si>
    <t>forfye</t>
  </si>
  <si>
    <t>GovNon:</t>
  </si>
  <si>
    <t>S = NYS</t>
  </si>
  <si>
    <t>C = NYC</t>
  </si>
  <si>
    <t>N = non-governmental</t>
  </si>
  <si>
    <t>valdate:</t>
  </si>
  <si>
    <t>0 = same as fye</t>
  </si>
  <si>
    <t>1 = fye plus one day</t>
  </si>
  <si>
    <t>forfye:</t>
  </si>
  <si>
    <t>2 = fye plus two years</t>
  </si>
  <si>
    <t>- = not applicable</t>
  </si>
  <si>
    <t>InitDone</t>
  </si>
  <si>
    <t>ASFileName</t>
  </si>
  <si>
    <t>PlanTypeCodes</t>
  </si>
  <si>
    <t>CS</t>
  </si>
  <si>
    <t>0</t>
  </si>
  <si>
    <t>TDA</t>
  </si>
  <si>
    <t>Tax-Deferred Annuity</t>
  </si>
  <si>
    <t>Investment Only (part of a full plan report - specifically, used for NYS Common Retirement Fund)</t>
  </si>
  <si>
    <t xml:space="preserve">At beginning of year </t>
  </si>
  <si>
    <t xml:space="preserve">At end of year </t>
  </si>
  <si>
    <t>The plan is a defined benefit plan.</t>
  </si>
  <si>
    <t>Department of Financial Services</t>
  </si>
  <si>
    <t xml:space="preserve">The actuarial value of assets is used solely to reduce fluctuations in the required employer contribution arising from volatility in the market value of assets.  The actuarial value of assets will be higher than the market value of assets in some years and lower in other years; over time, the average actuarial value is expected to be relatively close to the average market value. 
</t>
  </si>
  <si>
    <t>This Statement presents financial, actuarial and other information regarding this retirement plan for the fiscal year ending              20xx. It is submitted to the New York State Department of Financial Services pursuant to section 307(a) of the Insurance Law.</t>
  </si>
  <si>
    <t>The actuarial valuation was based on the plan provisions, census data and plan assets as of              20xx. Resulting values will be used to develop the employer contribution for the fiscal year ending              20xx. The actuarial assumptions used in the development of the actuarial liabilities and normal cost are the same as those used in the preceding actuarial valuation and reflect the experience study completed in 20xx. All actuarial determinations have been made in accordance with generally accepted actuarial principles and procedures as specified by Actuarial Standards of Practice.</t>
  </si>
  <si>
    <t>This statement presents fully and fairly the financial status of the Retirement System. This Statement has been developed in accordance with generally accepted accounting principals and is based on Financial Accounting Standards Board statements of standards.</t>
  </si>
  <si>
    <t>/  /20xx</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</si>
</sst>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_);\(0.0\)"/>
    <numFmt numFmtId="172" formatCode="m/d/yyyy;@"/>
    <numFmt numFmtId="173" formatCode="m/dd/yyyy"/>
    <numFmt numFmtId="174" formatCode="0_);\(0\)"/>
    <numFmt numFmtId="175" formatCode="0.0000_);\(0.0000\)"/>
    <numFmt numFmtId="176" formatCode="0.0"/>
    <numFmt numFmtId="177" formatCode="mmm\-yyyy"/>
    <numFmt numFmtId="178" formatCode="0.0000"/>
    <numFmt numFmtId="179" formatCode="m/dd/yyyy;@"/>
    <numFmt numFmtId="180" formatCode="\Te\x\t"/>
  </numFmts>
  <fonts count="58">
    <font>
      <sz val="10"/>
      <name val="Arial"/>
      <family val="0"/>
    </font>
    <font>
      <sz val="8"/>
      <name val="Arial"/>
      <family val="0"/>
    </font>
    <font>
      <sz val="14"/>
      <name val="Arial"/>
      <family val="0"/>
    </font>
    <font>
      <sz val="12"/>
      <name val="Arial"/>
      <family val="0"/>
    </font>
    <font>
      <sz val="11"/>
      <name val="Arial"/>
      <family val="0"/>
    </font>
    <font>
      <b/>
      <sz val="10"/>
      <name val="Arial"/>
      <family val="2"/>
    </font>
    <font>
      <sz val="11"/>
      <name val="Arial (W1)"/>
      <family val="0"/>
    </font>
    <font>
      <sz val="8"/>
      <name val="Times New Roman"/>
      <family val="1"/>
    </font>
    <font>
      <sz val="10"/>
      <name val="Times New Roman"/>
      <family val="1"/>
    </font>
    <font>
      <sz val="10"/>
      <name val="Symbol"/>
      <family val="1"/>
    </font>
    <font>
      <sz val="7"/>
      <name val="Times New Roman"/>
      <family val="1"/>
    </font>
    <font>
      <sz val="9"/>
      <name val="Arial"/>
      <family val="2"/>
    </font>
    <font>
      <u val="single"/>
      <sz val="10"/>
      <color indexed="12"/>
      <name val="Arial"/>
      <family val="0"/>
    </font>
    <font>
      <u val="single"/>
      <sz val="10"/>
      <color indexed="36"/>
      <name val="Arial"/>
      <family val="0"/>
    </font>
    <font>
      <sz val="10"/>
      <color indexed="55"/>
      <name val="Arial"/>
      <family val="0"/>
    </font>
    <font>
      <sz val="8"/>
      <name val="Tahoma"/>
      <family val="0"/>
    </font>
    <font>
      <b/>
      <sz val="8"/>
      <name val="Tahoma"/>
      <family val="0"/>
    </font>
    <font>
      <i/>
      <sz val="10"/>
      <name val="Arial"/>
      <family val="2"/>
    </font>
    <font>
      <sz val="10"/>
      <color indexed="23"/>
      <name val="Arial"/>
      <family val="0"/>
    </font>
    <font>
      <sz val="10"/>
      <color indexed="63"/>
      <name val="Arial"/>
      <family val="2"/>
    </font>
    <font>
      <u val="single"/>
      <sz val="11"/>
      <color indexed="12"/>
      <name val="Arial"/>
      <family val="0"/>
    </font>
    <font>
      <sz val="10"/>
      <name val="Arial (W1)"/>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55"/>
      </left>
      <right style="thin">
        <color indexed="55"/>
      </right>
      <top style="thin">
        <color indexed="55"/>
      </top>
      <bottom style="thin">
        <color indexed="55"/>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style="thin">
        <color indexed="22"/>
      </left>
      <right>
        <color indexed="63"/>
      </right>
      <top style="thin">
        <color indexed="22"/>
      </top>
      <bottom style="thin">
        <color indexed="22"/>
      </bottom>
    </border>
    <border>
      <left style="thin">
        <color indexed="22"/>
      </left>
      <right>
        <color indexed="63"/>
      </right>
      <top>
        <color indexed="63"/>
      </top>
      <bottom>
        <color indexed="63"/>
      </bottom>
    </border>
    <border>
      <left>
        <color indexed="63"/>
      </left>
      <right>
        <color indexed="63"/>
      </right>
      <top style="thin">
        <color indexed="22"/>
      </top>
      <bottom>
        <color indexed="63"/>
      </bottom>
    </border>
    <border>
      <left style="thin">
        <color indexed="22"/>
      </left>
      <right>
        <color indexed="63"/>
      </right>
      <top style="thin">
        <color indexed="22"/>
      </top>
      <bottom>
        <color indexed="6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style="thin">
        <color indexed="23"/>
      </left>
      <right>
        <color indexed="63"/>
      </right>
      <top style="thin">
        <color indexed="23"/>
      </top>
      <bottom style="thin">
        <color indexed="55"/>
      </bottom>
    </border>
    <border>
      <left>
        <color indexed="63"/>
      </left>
      <right>
        <color indexed="63"/>
      </right>
      <top style="thin">
        <color indexed="23"/>
      </top>
      <bottom style="thin">
        <color indexed="55"/>
      </bottom>
    </border>
    <border>
      <left style="thin">
        <color indexed="22"/>
      </left>
      <right>
        <color indexed="63"/>
      </right>
      <top>
        <color indexed="63"/>
      </top>
      <bottom style="thin">
        <color indexed="22"/>
      </bottom>
    </border>
    <border>
      <left>
        <color indexed="63"/>
      </left>
      <right>
        <color indexed="63"/>
      </right>
      <top style="thin">
        <color indexed="22"/>
      </top>
      <bottom style="thin">
        <color indexed="22"/>
      </bottom>
    </border>
    <border>
      <left style="thin">
        <color indexed="22"/>
      </left>
      <right style="thin">
        <color indexed="22"/>
      </right>
      <top style="thin">
        <color indexed="22"/>
      </top>
      <bottom>
        <color indexed="63"/>
      </bottom>
    </border>
    <border>
      <left>
        <color indexed="63"/>
      </left>
      <right>
        <color indexed="63"/>
      </right>
      <top>
        <color indexed="63"/>
      </top>
      <bottom style="thin">
        <color indexed="22"/>
      </bottom>
    </border>
    <border>
      <left style="thin">
        <color indexed="22"/>
      </left>
      <right style="thin">
        <color indexed="22"/>
      </right>
      <top>
        <color indexed="63"/>
      </top>
      <bottom style="thin">
        <color indexed="22"/>
      </bottom>
    </border>
    <border>
      <left style="thin">
        <color indexed="23"/>
      </left>
      <right>
        <color indexed="63"/>
      </right>
      <top style="thin">
        <color indexed="23"/>
      </top>
      <bottom style="thin">
        <color indexed="23"/>
      </bottom>
    </border>
    <border>
      <left>
        <color indexed="63"/>
      </left>
      <right style="thin">
        <color indexed="55"/>
      </right>
      <top style="thin">
        <color indexed="55"/>
      </top>
      <bottom>
        <color indexed="63"/>
      </bottom>
    </border>
    <border>
      <left style="thin">
        <color indexed="23"/>
      </left>
      <right>
        <color indexed="63"/>
      </right>
      <top style="thin">
        <color indexed="23"/>
      </top>
      <bottom>
        <color indexed="63"/>
      </bottom>
    </border>
    <border>
      <left>
        <color indexed="63"/>
      </left>
      <right style="thin">
        <color indexed="23"/>
      </right>
      <top style="thin">
        <color indexed="23"/>
      </top>
      <bottom style="thin">
        <color indexed="23"/>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color indexed="63"/>
      </left>
      <right style="thin">
        <color indexed="22"/>
      </right>
      <top>
        <color indexed="63"/>
      </top>
      <bottom>
        <color indexed="63"/>
      </bottom>
    </border>
    <border>
      <left style="thin">
        <color indexed="23"/>
      </left>
      <right style="thin">
        <color indexed="23"/>
      </right>
      <top>
        <color indexed="63"/>
      </top>
      <bottom style="thin">
        <color indexed="23"/>
      </bottom>
    </border>
    <border>
      <left style="thin">
        <color indexed="22"/>
      </left>
      <right style="thin">
        <color indexed="22"/>
      </right>
      <top>
        <color indexed="63"/>
      </top>
      <bottom>
        <color indexed="63"/>
      </bottom>
    </border>
    <border>
      <left>
        <color indexed="63"/>
      </left>
      <right style="thin">
        <color indexed="23"/>
      </right>
      <top style="thin">
        <color indexed="55"/>
      </top>
      <bottom>
        <color indexed="63"/>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3"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37" fontId="0" fillId="0" borderId="8">
      <alignment vertical="center"/>
      <protection locked="0"/>
    </xf>
    <xf numFmtId="0" fontId="53" fillId="27" borderId="9" applyNumberFormat="0" applyAlignment="0" applyProtection="0"/>
    <xf numFmtId="9" fontId="0" fillId="0" borderId="0" applyFont="0" applyFill="0" applyBorder="0" applyAlignment="0" applyProtection="0"/>
    <xf numFmtId="0" fontId="0" fillId="0" borderId="10">
      <alignment/>
      <protection locked="0"/>
    </xf>
    <xf numFmtId="0" fontId="54" fillId="0" borderId="0" applyNumberFormat="0" applyFill="0" applyBorder="0" applyAlignment="0" applyProtection="0"/>
    <xf numFmtId="0" fontId="55" fillId="0" borderId="11" applyNumberFormat="0" applyFill="0" applyAlignment="0" applyProtection="0"/>
    <xf numFmtId="0" fontId="56" fillId="0" borderId="0" applyNumberFormat="0" applyFill="0" applyBorder="0" applyAlignment="0" applyProtection="0"/>
  </cellStyleXfs>
  <cellXfs count="329">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wrapText="1"/>
    </xf>
    <xf numFmtId="0" fontId="5" fillId="0" borderId="0" xfId="0" applyFont="1" applyAlignment="1">
      <alignment/>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xf>
    <xf numFmtId="0" fontId="0" fillId="0" borderId="0" xfId="0" applyBorder="1" applyAlignment="1">
      <alignment/>
    </xf>
    <xf numFmtId="0" fontId="9" fillId="0" borderId="0" xfId="0" applyFont="1" applyBorder="1" applyAlignment="1">
      <alignment vertical="top" wrapText="1"/>
    </xf>
    <xf numFmtId="0" fontId="7" fillId="0" borderId="0" xfId="0" applyFont="1" applyBorder="1" applyAlignment="1">
      <alignment/>
    </xf>
    <xf numFmtId="37" fontId="0" fillId="0" borderId="10" xfId="0" applyNumberFormat="1" applyBorder="1" applyAlignment="1" applyProtection="1">
      <alignment horizontal="right" indent="1"/>
      <protection locked="0"/>
    </xf>
    <xf numFmtId="37" fontId="0" fillId="0" borderId="12" xfId="0" applyNumberFormat="1" applyBorder="1" applyAlignment="1" applyProtection="1">
      <alignment horizontal="right" indent="1"/>
      <protection locked="0"/>
    </xf>
    <xf numFmtId="0" fontId="11" fillId="0" borderId="0" xfId="0" applyFont="1" applyAlignment="1">
      <alignment horizontal="center" wrapText="1"/>
    </xf>
    <xf numFmtId="0" fontId="11" fillId="0" borderId="0" xfId="0" applyFont="1" applyAlignment="1">
      <alignment horizontal="left" wrapText="1"/>
    </xf>
    <xf numFmtId="0" fontId="0" fillId="0" borderId="0" xfId="0" applyAlignment="1">
      <alignment horizontal="left" wrapText="1" indent="1"/>
    </xf>
    <xf numFmtId="37" fontId="0" fillId="0" borderId="10" xfId="0" applyNumberFormat="1" applyFont="1" applyBorder="1" applyAlignment="1" applyProtection="1">
      <alignment vertical="center"/>
      <protection locked="0"/>
    </xf>
    <xf numFmtId="37" fontId="0" fillId="0" borderId="10" xfId="0" applyNumberFormat="1" applyBorder="1" applyAlignment="1" applyProtection="1">
      <alignment vertical="center"/>
      <protection locked="0"/>
    </xf>
    <xf numFmtId="171" fontId="0" fillId="0" borderId="10" xfId="0" applyNumberFormat="1" applyBorder="1" applyAlignment="1">
      <alignment vertical="center"/>
    </xf>
    <xf numFmtId="170" fontId="0" fillId="0" borderId="10" xfId="0" applyNumberFormat="1" applyFont="1" applyBorder="1" applyAlignment="1" applyProtection="1">
      <alignment vertical="center"/>
      <protection locked="0"/>
    </xf>
    <xf numFmtId="170" fontId="0" fillId="0" borderId="10" xfId="0" applyNumberFormat="1" applyBorder="1" applyAlignment="1" applyProtection="1">
      <alignment vertical="center"/>
      <protection locked="0"/>
    </xf>
    <xf numFmtId="0" fontId="0" fillId="0" borderId="0" xfId="0" applyAlignment="1">
      <alignment vertical="center" wrapText="1"/>
    </xf>
    <xf numFmtId="171" fontId="0" fillId="0" borderId="0" xfId="0" applyNumberFormat="1" applyBorder="1" applyAlignment="1">
      <alignment vertical="center"/>
    </xf>
    <xf numFmtId="37" fontId="0" fillId="0" borderId="0" xfId="58" applyBorder="1" applyAlignment="1" applyProtection="1">
      <alignment vertical="center"/>
      <protection/>
    </xf>
    <xf numFmtId="0" fontId="0" fillId="0" borderId="0" xfId="0" applyAlignment="1">
      <alignment horizontal="center" wrapText="1"/>
    </xf>
    <xf numFmtId="0" fontId="0" fillId="0" borderId="0" xfId="0" applyAlignment="1">
      <alignment/>
    </xf>
    <xf numFmtId="171" fontId="0" fillId="0" borderId="10" xfId="0" applyNumberFormat="1" applyBorder="1" applyAlignment="1">
      <alignment horizontal="right" indent="2"/>
    </xf>
    <xf numFmtId="0" fontId="4" fillId="0" borderId="0" xfId="0" applyFont="1" applyAlignment="1">
      <alignment horizontal="center"/>
    </xf>
    <xf numFmtId="37" fontId="11" fillId="0" borderId="0" xfId="0" applyNumberFormat="1" applyFont="1" applyAlignment="1">
      <alignment/>
    </xf>
    <xf numFmtId="49" fontId="11" fillId="0" borderId="0" xfId="0" applyNumberFormat="1" applyFont="1" applyAlignment="1">
      <alignment horizontal="right" vertical="top" indent="2"/>
    </xf>
    <xf numFmtId="0" fontId="0" fillId="0" borderId="0" xfId="0" applyAlignment="1">
      <alignment vertical="center"/>
    </xf>
    <xf numFmtId="0" fontId="0" fillId="0" borderId="0" xfId="0" applyAlignment="1">
      <alignment horizontal="left" vertical="center" indent="10"/>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xf>
    <xf numFmtId="0" fontId="11" fillId="0" borderId="0" xfId="0" applyFont="1" applyAlignment="1">
      <alignment horizontal="center" vertical="top" wrapText="1"/>
    </xf>
    <xf numFmtId="176" fontId="0" fillId="0" borderId="10" xfId="0" applyNumberFormat="1" applyBorder="1" applyAlignment="1">
      <alignment horizontal="right" vertical="center" indent="2"/>
    </xf>
    <xf numFmtId="0" fontId="8" fillId="0" borderId="0" xfId="0" applyFont="1" applyAlignment="1">
      <alignment/>
    </xf>
    <xf numFmtId="0" fontId="11" fillId="0" borderId="0" xfId="0" applyFont="1" applyAlignment="1">
      <alignment horizontal="center"/>
    </xf>
    <xf numFmtId="0" fontId="11" fillId="0" borderId="0" xfId="0" applyNumberFormat="1" applyFont="1" applyAlignment="1">
      <alignment vertical="top"/>
    </xf>
    <xf numFmtId="0" fontId="0" fillId="0" borderId="0" xfId="0" applyAlignment="1">
      <alignment vertical="top"/>
    </xf>
    <xf numFmtId="0" fontId="11" fillId="0" borderId="0" xfId="0" applyFont="1" applyAlignment="1">
      <alignment horizontal="left" indent="1"/>
    </xf>
    <xf numFmtId="3" fontId="11" fillId="0" borderId="0" xfId="0" applyNumberFormat="1" applyFont="1" applyAlignment="1">
      <alignment/>
    </xf>
    <xf numFmtId="0" fontId="11" fillId="0" borderId="0" xfId="0" applyFont="1" applyAlignment="1">
      <alignment horizontal="right" wrapText="1"/>
    </xf>
    <xf numFmtId="3" fontId="11" fillId="0" borderId="0" xfId="0" applyNumberFormat="1" applyFont="1" applyAlignment="1">
      <alignment horizontal="right" indent="1"/>
    </xf>
    <xf numFmtId="1" fontId="11" fillId="0" borderId="0" xfId="0" applyNumberFormat="1" applyFont="1" applyAlignment="1">
      <alignment horizontal="right" indent="1"/>
    </xf>
    <xf numFmtId="0" fontId="11" fillId="0" borderId="0" xfId="0" applyFont="1" applyBorder="1" applyAlignment="1">
      <alignment horizontal="center" vertical="top" wrapText="1"/>
    </xf>
    <xf numFmtId="0" fontId="1" fillId="0" borderId="0" xfId="0" applyFont="1" applyBorder="1" applyAlignment="1">
      <alignment wrapText="1"/>
    </xf>
    <xf numFmtId="37" fontId="1" fillId="0" borderId="0" xfId="0" applyNumberFormat="1" applyFont="1" applyBorder="1" applyAlignment="1">
      <alignment wrapText="1"/>
    </xf>
    <xf numFmtId="0" fontId="1" fillId="0" borderId="0" xfId="0" applyFont="1" applyBorder="1" applyAlignment="1">
      <alignment horizontal="left" wrapText="1" indent="1"/>
    </xf>
    <xf numFmtId="0" fontId="1" fillId="0" borderId="0" xfId="0" applyFont="1" applyBorder="1" applyAlignment="1">
      <alignment horizontal="left" wrapText="1" indent="2"/>
    </xf>
    <xf numFmtId="37" fontId="1" fillId="0" borderId="13" xfId="0" applyNumberFormat="1" applyFont="1" applyBorder="1" applyAlignment="1">
      <alignment wrapText="1"/>
    </xf>
    <xf numFmtId="37" fontId="0" fillId="0" borderId="0" xfId="58" applyBorder="1" applyProtection="1">
      <alignment vertical="center"/>
      <protection/>
    </xf>
    <xf numFmtId="37" fontId="0" fillId="0" borderId="10" xfId="58" applyBorder="1">
      <alignment vertical="center"/>
      <protection locked="0"/>
    </xf>
    <xf numFmtId="0" fontId="0" fillId="0" borderId="10" xfId="0" applyBorder="1" applyAlignment="1" applyProtection="1">
      <alignment horizontal="left" wrapText="1" indent="1"/>
      <protection locked="0"/>
    </xf>
    <xf numFmtId="37" fontId="0" fillId="0" borderId="10" xfId="58" applyBorder="1" applyProtection="1">
      <alignment vertical="center"/>
      <protection locked="0"/>
    </xf>
    <xf numFmtId="3" fontId="11" fillId="0" borderId="14" xfId="0" applyNumberFormat="1" applyFont="1" applyBorder="1" applyAlignment="1">
      <alignment horizontal="right" indent="1"/>
    </xf>
    <xf numFmtId="37" fontId="1" fillId="0" borderId="14" xfId="0" applyNumberFormat="1" applyFont="1" applyBorder="1" applyAlignment="1">
      <alignment wrapText="1"/>
    </xf>
    <xf numFmtId="37" fontId="1" fillId="0" borderId="15" xfId="0" applyNumberFormat="1" applyFont="1" applyBorder="1" applyAlignment="1">
      <alignment wrapText="1"/>
    </xf>
    <xf numFmtId="0" fontId="0" fillId="0" borderId="0" xfId="0" applyAlignment="1">
      <alignment horizontal="left" vertical="top"/>
    </xf>
    <xf numFmtId="0" fontId="0" fillId="0" borderId="0" xfId="0" applyAlignment="1">
      <alignment horizontal="left"/>
    </xf>
    <xf numFmtId="14" fontId="0" fillId="0" borderId="0" xfId="0" applyNumberFormat="1" applyAlignment="1">
      <alignment/>
    </xf>
    <xf numFmtId="0" fontId="0" fillId="0" borderId="0" xfId="0" applyAlignment="1">
      <alignment horizontal="left" indent="1"/>
    </xf>
    <xf numFmtId="0" fontId="4" fillId="0" borderId="0" xfId="0" applyFont="1" applyAlignment="1">
      <alignment horizontal="left" indent="4"/>
    </xf>
    <xf numFmtId="0" fontId="4" fillId="0" borderId="0" xfId="0" applyFont="1" applyAlignment="1">
      <alignment horizontal="left"/>
    </xf>
    <xf numFmtId="0" fontId="0" fillId="0" borderId="0" xfId="0" applyFont="1" applyAlignment="1">
      <alignment horizontal="left" indent="1"/>
    </xf>
    <xf numFmtId="0" fontId="0" fillId="0" borderId="0" xfId="0" applyFont="1" applyAlignment="1">
      <alignment/>
    </xf>
    <xf numFmtId="0" fontId="12" fillId="0" borderId="0" xfId="53" applyAlignment="1" applyProtection="1">
      <alignment horizontal="left" indent="1"/>
      <protection locked="0"/>
    </xf>
    <xf numFmtId="0" fontId="0" fillId="0" borderId="0" xfId="0" applyFont="1" applyAlignment="1" applyProtection="1">
      <alignment horizontal="left" indent="1"/>
      <protection locked="0"/>
    </xf>
    <xf numFmtId="0" fontId="0" fillId="0" borderId="16" xfId="0" applyBorder="1" applyAlignment="1">
      <alignment/>
    </xf>
    <xf numFmtId="0" fontId="0" fillId="0" borderId="17" xfId="0" applyBorder="1" applyAlignment="1">
      <alignment/>
    </xf>
    <xf numFmtId="0" fontId="17" fillId="0" borderId="0" xfId="0" applyFont="1" applyAlignment="1">
      <alignment/>
    </xf>
    <xf numFmtId="0" fontId="0" fillId="0" borderId="0" xfId="0" applyFont="1" applyBorder="1" applyAlignment="1">
      <alignment/>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2" fillId="0" borderId="0" xfId="53" applyAlignment="1" applyProtection="1">
      <alignment horizontal="left"/>
      <protection locked="0"/>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0" xfId="0" applyFill="1" applyAlignment="1">
      <alignment/>
    </xf>
    <xf numFmtId="0" fontId="0" fillId="0" borderId="0" xfId="0" applyFill="1" applyAlignment="1">
      <alignment horizontal="left" indent="1"/>
    </xf>
    <xf numFmtId="0" fontId="0" fillId="0" borderId="10" xfId="61" applyFill="1">
      <alignment/>
      <protection locked="0"/>
    </xf>
    <xf numFmtId="0" fontId="0" fillId="0" borderId="15" xfId="0" applyFill="1" applyBorder="1" applyAlignment="1" applyProtection="1">
      <alignment/>
      <protection/>
    </xf>
    <xf numFmtId="0" fontId="0" fillId="0" borderId="22" xfId="0" applyFill="1" applyBorder="1" applyAlignment="1" applyProtection="1">
      <alignment/>
      <protection/>
    </xf>
    <xf numFmtId="0" fontId="0" fillId="0" borderId="0" xfId="0" applyFill="1" applyAlignment="1">
      <alignment horizontal="left"/>
    </xf>
    <xf numFmtId="0" fontId="0" fillId="0" borderId="10" xfId="61" applyFont="1" applyFill="1">
      <alignment/>
      <protection locked="0"/>
    </xf>
    <xf numFmtId="0" fontId="11" fillId="0" borderId="0" xfId="0" applyFont="1" applyAlignment="1">
      <alignment wrapText="1"/>
    </xf>
    <xf numFmtId="0" fontId="0" fillId="0" borderId="23" xfId="0" applyBorder="1" applyAlignment="1">
      <alignment vertical="top" wrapText="1"/>
    </xf>
    <xf numFmtId="0" fontId="0" fillId="0" borderId="10" xfId="61" applyFont="1">
      <alignment/>
      <protection locked="0"/>
    </xf>
    <xf numFmtId="0" fontId="0" fillId="0" borderId="0" xfId="0" applyFont="1" applyBorder="1" applyAlignment="1">
      <alignment horizontal="center" wrapText="1"/>
    </xf>
    <xf numFmtId="0" fontId="11" fillId="0" borderId="10" xfId="0" applyFont="1" applyBorder="1" applyAlignment="1" applyProtection="1">
      <alignment horizontal="center" wrapText="1"/>
      <protection locked="0"/>
    </xf>
    <xf numFmtId="3" fontId="11" fillId="0" borderId="10" xfId="0" applyNumberFormat="1" applyFont="1" applyBorder="1" applyAlignment="1" applyProtection="1">
      <alignment/>
      <protection locked="0"/>
    </xf>
    <xf numFmtId="0" fontId="11" fillId="0" borderId="10" xfId="0" applyFont="1" applyBorder="1" applyAlignment="1" applyProtection="1">
      <alignment wrapText="1"/>
      <protection locked="0"/>
    </xf>
    <xf numFmtId="173" fontId="11" fillId="0" borderId="10" xfId="0" applyNumberFormat="1" applyFont="1" applyBorder="1" applyAlignment="1" applyProtection="1">
      <alignment/>
      <protection locked="0"/>
    </xf>
    <xf numFmtId="37" fontId="11" fillId="0" borderId="10" xfId="0" applyNumberFormat="1" applyFont="1" applyBorder="1" applyAlignment="1" applyProtection="1">
      <alignment/>
      <protection locked="0"/>
    </xf>
    <xf numFmtId="174" fontId="11" fillId="0" borderId="10" xfId="0" applyNumberFormat="1" applyFont="1" applyBorder="1" applyAlignment="1" applyProtection="1">
      <alignment horizontal="right" indent="1"/>
      <protection locked="0"/>
    </xf>
    <xf numFmtId="0" fontId="11" fillId="0" borderId="0" xfId="0" applyFont="1" applyAlignment="1">
      <alignment vertical="center"/>
    </xf>
    <xf numFmtId="37" fontId="11" fillId="0" borderId="14" xfId="0" applyNumberFormat="1" applyFont="1" applyBorder="1" applyAlignment="1">
      <alignment vertical="top"/>
    </xf>
    <xf numFmtId="37" fontId="11" fillId="0" borderId="23" xfId="0" applyNumberFormat="1" applyFont="1" applyBorder="1" applyAlignment="1">
      <alignment vertical="top"/>
    </xf>
    <xf numFmtId="37" fontId="11" fillId="0" borderId="10" xfId="0" applyNumberFormat="1" applyFont="1" applyBorder="1" applyAlignment="1" applyProtection="1">
      <alignment vertical="top"/>
      <protection locked="0"/>
    </xf>
    <xf numFmtId="175" fontId="11" fillId="0" borderId="10" xfId="0" applyNumberFormat="1" applyFont="1" applyBorder="1" applyAlignment="1" applyProtection="1">
      <alignment vertical="top"/>
      <protection locked="0"/>
    </xf>
    <xf numFmtId="37" fontId="11" fillId="0" borderId="24" xfId="0" applyNumberFormat="1" applyFont="1" applyBorder="1" applyAlignment="1" applyProtection="1">
      <alignment vertical="top"/>
      <protection locked="0"/>
    </xf>
    <xf numFmtId="0" fontId="11" fillId="0" borderId="10" xfId="0" applyFont="1" applyBorder="1" applyAlignment="1" applyProtection="1">
      <alignment vertical="top"/>
      <protection locked="0"/>
    </xf>
    <xf numFmtId="37" fontId="0" fillId="0" borderId="23" xfId="0" applyNumberFormat="1" applyBorder="1" applyAlignment="1">
      <alignment horizontal="right" vertical="center" indent="1"/>
    </xf>
    <xf numFmtId="176" fontId="0" fillId="0" borderId="23" xfId="0" applyNumberFormat="1" applyBorder="1" applyAlignment="1">
      <alignment horizontal="right" vertical="center" indent="2"/>
    </xf>
    <xf numFmtId="0" fontId="14" fillId="0" borderId="23" xfId="0" applyFont="1" applyBorder="1" applyAlignment="1">
      <alignment horizontal="right" vertical="center" indent="1"/>
    </xf>
    <xf numFmtId="37" fontId="0" fillId="0" borderId="10" xfId="0" applyNumberFormat="1" applyBorder="1" applyAlignment="1" applyProtection="1">
      <alignment horizontal="right" vertical="center" indent="1"/>
      <protection locked="0"/>
    </xf>
    <xf numFmtId="10" fontId="0" fillId="0" borderId="23" xfId="0" applyNumberFormat="1" applyBorder="1" applyAlignment="1">
      <alignment horizontal="right" indent="2"/>
    </xf>
    <xf numFmtId="0" fontId="0" fillId="0" borderId="10" xfId="0" applyBorder="1" applyAlignment="1" applyProtection="1">
      <alignment vertical="top" wrapText="1"/>
      <protection locked="0"/>
    </xf>
    <xf numFmtId="10" fontId="0" fillId="0" borderId="10" xfId="0" applyNumberFormat="1" applyBorder="1" applyAlignment="1" applyProtection="1">
      <alignment horizontal="right" indent="2"/>
      <protection locked="0"/>
    </xf>
    <xf numFmtId="2" fontId="11" fillId="0" borderId="23" xfId="0" applyNumberFormat="1" applyFont="1" applyBorder="1" applyAlignment="1">
      <alignment horizontal="right" vertical="center" indent="2"/>
    </xf>
    <xf numFmtId="2" fontId="11" fillId="0" borderId="10" xfId="0" applyNumberFormat="1" applyFont="1" applyBorder="1" applyAlignment="1" applyProtection="1">
      <alignment horizontal="right" vertical="center" indent="2"/>
      <protection locked="0"/>
    </xf>
    <xf numFmtId="2" fontId="11" fillId="0" borderId="14" xfId="0" applyNumberFormat="1" applyFont="1" applyBorder="1" applyAlignment="1">
      <alignment horizontal="right" vertical="center" indent="2"/>
    </xf>
    <xf numFmtId="2" fontId="11" fillId="0" borderId="24" xfId="0" applyNumberFormat="1" applyFont="1" applyBorder="1" applyAlignment="1" applyProtection="1">
      <alignment horizontal="right" vertical="center" indent="2"/>
      <protection locked="0"/>
    </xf>
    <xf numFmtId="2" fontId="11" fillId="0" borderId="10" xfId="0" applyNumberFormat="1" applyFont="1" applyBorder="1" applyAlignment="1" applyProtection="1">
      <alignment horizontal="right" vertical="top" wrapText="1" indent="2"/>
      <protection locked="0"/>
    </xf>
    <xf numFmtId="0" fontId="0" fillId="0" borderId="0" xfId="0" applyAlignment="1" applyProtection="1">
      <alignment/>
      <protection/>
    </xf>
    <xf numFmtId="0" fontId="0" fillId="0" borderId="0" xfId="0" applyBorder="1" applyAlignment="1" applyProtection="1">
      <alignment vertical="top" wrapText="1"/>
      <protection/>
    </xf>
    <xf numFmtId="0" fontId="0" fillId="0" borderId="0" xfId="0" applyAlignment="1" applyProtection="1">
      <alignment vertical="top" wrapText="1"/>
      <protection/>
    </xf>
    <xf numFmtId="0" fontId="11" fillId="0" borderId="0" xfId="0" applyNumberFormat="1" applyFont="1" applyBorder="1" applyAlignment="1" applyProtection="1">
      <alignment vertical="top" wrapText="1"/>
      <protection/>
    </xf>
    <xf numFmtId="0" fontId="11" fillId="0" borderId="0" xfId="0" applyFont="1" applyBorder="1" applyAlignment="1" applyProtection="1">
      <alignment wrapText="1"/>
      <protection/>
    </xf>
    <xf numFmtId="0" fontId="11" fillId="0" borderId="14" xfId="0" applyFont="1" applyBorder="1" applyAlignment="1">
      <alignment vertical="top" wrapText="1"/>
    </xf>
    <xf numFmtId="173" fontId="11" fillId="0" borderId="14" xfId="0" applyNumberFormat="1" applyFont="1" applyBorder="1" applyAlignment="1">
      <alignment horizontal="right" vertical="center" indent="1"/>
    </xf>
    <xf numFmtId="2" fontId="11" fillId="0" borderId="14" xfId="0" applyNumberFormat="1" applyFont="1" applyBorder="1" applyAlignment="1">
      <alignment horizontal="center" vertical="center"/>
    </xf>
    <xf numFmtId="0" fontId="11" fillId="0" borderId="14" xfId="0" applyFont="1" applyBorder="1" applyAlignment="1">
      <alignment horizontal="right" vertical="center" indent="2"/>
    </xf>
    <xf numFmtId="0" fontId="0" fillId="0" borderId="25" xfId="0" applyBorder="1" applyAlignment="1" applyProtection="1">
      <alignment horizontal="center" vertical="top" wrapText="1"/>
      <protection/>
    </xf>
    <xf numFmtId="0" fontId="4" fillId="0" borderId="0" xfId="0" applyFont="1" applyAlignment="1" applyProtection="1">
      <alignment horizontal="left"/>
      <protection/>
    </xf>
    <xf numFmtId="0" fontId="11" fillId="0" borderId="0" xfId="0" applyFont="1" applyBorder="1" applyAlignment="1" applyProtection="1">
      <alignment vertical="top" wrapText="1"/>
      <protection/>
    </xf>
    <xf numFmtId="2" fontId="11" fillId="0" borderId="0" xfId="0" applyNumberFormat="1" applyFont="1" applyBorder="1" applyAlignment="1" applyProtection="1">
      <alignment horizontal="right" vertical="top" wrapText="1" indent="2"/>
      <protection/>
    </xf>
    <xf numFmtId="3" fontId="11" fillId="0" borderId="10" xfId="0" applyNumberFormat="1" applyFont="1" applyBorder="1" applyAlignment="1" applyProtection="1">
      <alignment horizontal="right" indent="1"/>
      <protection locked="0"/>
    </xf>
    <xf numFmtId="37" fontId="1" fillId="0" borderId="24" xfId="0" applyNumberFormat="1" applyFont="1" applyBorder="1" applyAlignment="1" applyProtection="1">
      <alignment wrapText="1"/>
      <protection locked="0"/>
    </xf>
    <xf numFmtId="37" fontId="1" fillId="0" borderId="26" xfId="0" applyNumberFormat="1" applyFont="1" applyBorder="1" applyAlignment="1" applyProtection="1">
      <alignment wrapText="1"/>
      <protection locked="0"/>
    </xf>
    <xf numFmtId="37" fontId="1" fillId="0" borderId="10" xfId="0" applyNumberFormat="1" applyFont="1" applyBorder="1" applyAlignment="1" applyProtection="1">
      <alignment wrapText="1"/>
      <protection locked="0"/>
    </xf>
    <xf numFmtId="0" fontId="0" fillId="0" borderId="10" xfId="0" applyBorder="1" applyAlignment="1">
      <alignment vertical="center"/>
    </xf>
    <xf numFmtId="0" fontId="0" fillId="0" borderId="10" xfId="0" applyBorder="1" applyAlignment="1">
      <alignment horizontal="center" vertical="center"/>
    </xf>
    <xf numFmtId="37" fontId="11" fillId="0" borderId="0" xfId="0" applyNumberFormat="1" applyFont="1" applyAlignment="1">
      <alignment horizontal="right" indent="1"/>
    </xf>
    <xf numFmtId="0" fontId="11" fillId="0" borderId="10" xfId="0" applyFont="1" applyBorder="1" applyAlignment="1" applyProtection="1">
      <alignment vertical="top" wrapText="1"/>
      <protection locked="0"/>
    </xf>
    <xf numFmtId="37" fontId="11" fillId="0" borderId="14" xfId="0" applyNumberFormat="1" applyFont="1" applyBorder="1" applyAlignment="1">
      <alignment horizontal="right" indent="1"/>
    </xf>
    <xf numFmtId="37" fontId="11" fillId="0" borderId="10" xfId="0" applyNumberFormat="1" applyFont="1" applyBorder="1" applyAlignment="1" applyProtection="1">
      <alignment horizontal="right" vertical="top" indent="1"/>
      <protection locked="0"/>
    </xf>
    <xf numFmtId="173" fontId="11" fillId="0" borderId="10" xfId="0" applyNumberFormat="1" applyFont="1" applyBorder="1" applyAlignment="1" applyProtection="1">
      <alignment horizontal="right" vertical="top" indent="1"/>
      <protection locked="0"/>
    </xf>
    <xf numFmtId="0" fontId="0" fillId="0" borderId="0" xfId="0" applyFill="1" applyBorder="1" applyAlignment="1">
      <alignment/>
    </xf>
    <xf numFmtId="0" fontId="0" fillId="0" borderId="0" xfId="0" applyFont="1" applyAlignment="1" applyProtection="1">
      <alignment horizontal="center" vertical="top" wrapText="1"/>
      <protection/>
    </xf>
    <xf numFmtId="0" fontId="12" fillId="0" borderId="0" xfId="53" applyFont="1" applyAlignment="1" applyProtection="1">
      <alignment horizontal="left" indent="1"/>
      <protection locked="0"/>
    </xf>
    <xf numFmtId="0" fontId="0" fillId="0" borderId="27" xfId="0" applyBorder="1" applyAlignment="1">
      <alignment/>
    </xf>
    <xf numFmtId="0" fontId="0" fillId="0" borderId="8" xfId="0" applyBorder="1" applyAlignment="1">
      <alignment/>
    </xf>
    <xf numFmtId="0" fontId="0" fillId="0" borderId="28" xfId="0" applyBorder="1" applyAlignment="1">
      <alignment/>
    </xf>
    <xf numFmtId="4" fontId="0" fillId="0" borderId="0" xfId="0" applyNumberFormat="1" applyAlignment="1">
      <alignment/>
    </xf>
    <xf numFmtId="0" fontId="18" fillId="0" borderId="0" xfId="0" applyFont="1" applyAlignment="1">
      <alignment/>
    </xf>
    <xf numFmtId="0" fontId="0" fillId="0" borderId="29" xfId="0" applyBorder="1" applyAlignment="1">
      <alignment/>
    </xf>
    <xf numFmtId="0" fontId="0" fillId="0" borderId="30" xfId="0" applyBorder="1" applyAlignment="1" applyProtection="1">
      <alignment/>
      <protection locked="0"/>
    </xf>
    <xf numFmtId="0" fontId="11" fillId="0" borderId="0" xfId="0" applyFont="1" applyBorder="1" applyAlignment="1">
      <alignment horizontal="right" vertical="top"/>
    </xf>
    <xf numFmtId="0" fontId="0" fillId="0" borderId="26" xfId="61" applyFont="1" applyBorder="1">
      <alignment/>
      <protection locked="0"/>
    </xf>
    <xf numFmtId="0" fontId="0" fillId="0" borderId="31" xfId="0" applyNumberFormat="1" applyBorder="1" applyAlignment="1">
      <alignment wrapText="1"/>
    </xf>
    <xf numFmtId="0" fontId="0" fillId="0" borderId="32" xfId="0" applyBorder="1" applyAlignment="1">
      <alignment wrapText="1"/>
    </xf>
    <xf numFmtId="0" fontId="0" fillId="0" borderId="32" xfId="0" applyNumberFormat="1" applyBorder="1" applyAlignment="1">
      <alignment wrapText="1"/>
    </xf>
    <xf numFmtId="3" fontId="11" fillId="0" borderId="0" xfId="0" applyNumberFormat="1" applyFont="1" applyBorder="1" applyAlignment="1">
      <alignment horizontal="right" wrapText="1" indent="1"/>
    </xf>
    <xf numFmtId="0" fontId="11" fillId="0" borderId="10" xfId="0" applyFont="1" applyBorder="1" applyAlignment="1">
      <alignment horizontal="left" vertical="center" wrapText="1" indent="1"/>
    </xf>
    <xf numFmtId="3" fontId="11" fillId="0" borderId="10" xfId="0" applyNumberFormat="1" applyFont="1" applyBorder="1" applyAlignment="1" applyProtection="1">
      <alignment horizontal="right" vertical="center" wrapText="1" indent="1"/>
      <protection locked="0"/>
    </xf>
    <xf numFmtId="0" fontId="11" fillId="0" borderId="10" xfId="0" applyFont="1" applyBorder="1" applyAlignment="1">
      <alignment horizontal="left" vertical="center" indent="1"/>
    </xf>
    <xf numFmtId="3" fontId="11" fillId="0" borderId="10" xfId="0" applyNumberFormat="1" applyFont="1" applyBorder="1" applyAlignment="1" applyProtection="1">
      <alignment horizontal="right" vertical="center" indent="1"/>
      <protection locked="0"/>
    </xf>
    <xf numFmtId="0" fontId="11" fillId="0" borderId="0" xfId="0" applyFont="1" applyBorder="1" applyAlignment="1">
      <alignment horizontal="left" wrapText="1" indent="1"/>
    </xf>
    <xf numFmtId="37" fontId="0" fillId="0" borderId="10" xfId="58" applyBorder="1" applyAlignment="1">
      <alignment/>
      <protection locked="0"/>
    </xf>
    <xf numFmtId="171" fontId="0" fillId="0" borderId="10" xfId="0" applyNumberFormat="1" applyBorder="1" applyAlignment="1">
      <alignment/>
    </xf>
    <xf numFmtId="0" fontId="2" fillId="0" borderId="0" xfId="0" applyFont="1" applyBorder="1" applyAlignment="1" applyProtection="1">
      <alignment horizontal="center" wrapText="1"/>
      <protection/>
    </xf>
    <xf numFmtId="165" fontId="2" fillId="0" borderId="0" xfId="0" applyNumberFormat="1" applyFont="1" applyBorder="1" applyAlignment="1" applyProtection="1">
      <alignment horizontal="center"/>
      <protection/>
    </xf>
    <xf numFmtId="0" fontId="20" fillId="0" borderId="0" xfId="53" applyFont="1" applyAlignment="1" applyProtection="1">
      <alignment horizontal="left"/>
      <protection locked="0"/>
    </xf>
    <xf numFmtId="1" fontId="4" fillId="0" borderId="0" xfId="0" applyNumberFormat="1" applyFont="1" applyBorder="1" applyAlignment="1">
      <alignment/>
    </xf>
    <xf numFmtId="0" fontId="4" fillId="0" borderId="0" xfId="0" applyFont="1" applyBorder="1" applyAlignment="1">
      <alignment/>
    </xf>
    <xf numFmtId="37" fontId="0" fillId="0" borderId="10" xfId="0" applyNumberFormat="1" applyFont="1" applyBorder="1" applyAlignment="1" applyProtection="1">
      <alignment vertical="center"/>
      <protection/>
    </xf>
    <xf numFmtId="37" fontId="0" fillId="0" borderId="10" xfId="0" applyNumberFormat="1" applyBorder="1" applyAlignment="1" applyProtection="1">
      <alignment vertical="center"/>
      <protection/>
    </xf>
    <xf numFmtId="14" fontId="0" fillId="0" borderId="0" xfId="0" applyNumberFormat="1" applyAlignment="1" quotePrefix="1">
      <alignment/>
    </xf>
    <xf numFmtId="0" fontId="11" fillId="0" borderId="0" xfId="0" applyFont="1" applyAlignment="1" quotePrefix="1">
      <alignment horizontal="center" wrapText="1"/>
    </xf>
    <xf numFmtId="0" fontId="11" fillId="0" borderId="10" xfId="0" applyFont="1" applyBorder="1" applyAlignment="1" applyProtection="1">
      <alignment horizontal="left" vertical="center" wrapText="1" indent="1"/>
      <protection/>
    </xf>
    <xf numFmtId="173" fontId="0" fillId="0" borderId="0" xfId="0" applyNumberFormat="1" applyFont="1" applyAlignment="1" quotePrefix="1">
      <alignment horizontal="center" vertical="center"/>
    </xf>
    <xf numFmtId="0" fontId="0" fillId="0" borderId="0" xfId="0" applyAlignment="1" applyProtection="1">
      <alignment/>
      <protection locked="0"/>
    </xf>
    <xf numFmtId="0" fontId="0" fillId="0" borderId="33" xfId="0" applyBorder="1" applyAlignment="1" applyProtection="1">
      <alignment/>
      <protection locked="0"/>
    </xf>
    <xf numFmtId="0" fontId="0" fillId="0" borderId="34" xfId="0" applyBorder="1" applyAlignment="1" applyProtection="1">
      <alignment/>
      <protection locked="0"/>
    </xf>
    <xf numFmtId="173" fontId="0" fillId="0" borderId="0" xfId="0" applyNumberFormat="1" applyAlignment="1" applyProtection="1">
      <alignment/>
      <protection locked="0"/>
    </xf>
    <xf numFmtId="14" fontId="0" fillId="0" borderId="0" xfId="0" applyNumberFormat="1" applyAlignment="1" applyProtection="1" quotePrefix="1">
      <alignment/>
      <protection locked="0"/>
    </xf>
    <xf numFmtId="14" fontId="0" fillId="0" borderId="34" xfId="0" applyNumberFormat="1" applyBorder="1" applyAlignment="1" applyProtection="1">
      <alignment/>
      <protection locked="0"/>
    </xf>
    <xf numFmtId="0" fontId="14" fillId="0" borderId="0" xfId="0" applyFont="1" applyAlignment="1">
      <alignment/>
    </xf>
    <xf numFmtId="3" fontId="11" fillId="0" borderId="14" xfId="0" applyNumberFormat="1" applyFont="1" applyBorder="1" applyAlignment="1" applyProtection="1">
      <alignment horizontal="right" vertical="center" wrapText="1" indent="1"/>
      <protection locked="0"/>
    </xf>
    <xf numFmtId="3" fontId="11" fillId="0" borderId="0" xfId="0" applyNumberFormat="1" applyFont="1" applyBorder="1" applyAlignment="1" applyProtection="1">
      <alignment horizontal="right" vertical="center" wrapText="1" indent="1"/>
      <protection locked="0"/>
    </xf>
    <xf numFmtId="0" fontId="18" fillId="0" borderId="0" xfId="0" applyFont="1" applyAlignment="1" applyProtection="1">
      <alignment/>
      <protection locked="0"/>
    </xf>
    <xf numFmtId="0" fontId="18" fillId="0" borderId="0" xfId="0" applyFont="1" applyAlignment="1">
      <alignment horizontal="center"/>
    </xf>
    <xf numFmtId="0" fontId="0" fillId="0" borderId="35" xfId="0" applyBorder="1" applyAlignment="1">
      <alignment horizontal="right" indent="1"/>
    </xf>
    <xf numFmtId="49" fontId="0" fillId="0" borderId="33" xfId="0" applyNumberFormat="1" applyBorder="1" applyAlignment="1">
      <alignment horizontal="right" indent="1"/>
    </xf>
    <xf numFmtId="0" fontId="0" fillId="0" borderId="0" xfId="0" applyBorder="1" applyAlignment="1">
      <alignment horizontal="right" indent="1"/>
    </xf>
    <xf numFmtId="49" fontId="0" fillId="0" borderId="34" xfId="0" applyNumberFormat="1" applyBorder="1" applyAlignment="1">
      <alignment horizontal="right" indent="1"/>
    </xf>
    <xf numFmtId="0" fontId="0" fillId="0" borderId="34" xfId="0" applyBorder="1" applyAlignment="1">
      <alignment horizontal="right" indent="1"/>
    </xf>
    <xf numFmtId="0" fontId="0" fillId="0" borderId="16" xfId="0" applyBorder="1" applyAlignment="1">
      <alignment horizontal="right" indent="1"/>
    </xf>
    <xf numFmtId="49" fontId="0" fillId="0" borderId="0" xfId="0" applyNumberFormat="1" applyAlignment="1">
      <alignment/>
    </xf>
    <xf numFmtId="0" fontId="18" fillId="0" borderId="29" xfId="0" applyFont="1" applyBorder="1" applyAlignment="1">
      <alignment/>
    </xf>
    <xf numFmtId="0" fontId="18" fillId="0" borderId="18" xfId="0" applyFont="1" applyBorder="1" applyAlignment="1">
      <alignment/>
    </xf>
    <xf numFmtId="0" fontId="18" fillId="0" borderId="18" xfId="0" applyFont="1" applyFill="1" applyBorder="1" applyAlignment="1">
      <alignment/>
    </xf>
    <xf numFmtId="0" fontId="18" fillId="0" borderId="19" xfId="0" applyFont="1" applyFill="1" applyBorder="1" applyAlignment="1">
      <alignment/>
    </xf>
    <xf numFmtId="0" fontId="0" fillId="0" borderId="36" xfId="0" applyBorder="1" applyAlignment="1">
      <alignment/>
    </xf>
    <xf numFmtId="0" fontId="0" fillId="0" borderId="37" xfId="0" applyBorder="1" applyAlignment="1">
      <alignment/>
    </xf>
    <xf numFmtId="0" fontId="0" fillId="0" borderId="0" xfId="0" applyBorder="1" applyAlignment="1" applyProtection="1">
      <alignment horizontal="left" wrapText="1" indent="1"/>
      <protection locked="0"/>
    </xf>
    <xf numFmtId="37" fontId="0" fillId="0" borderId="0" xfId="58" applyBorder="1">
      <alignment vertical="center"/>
      <protection locked="0"/>
    </xf>
    <xf numFmtId="0" fontId="4" fillId="0" borderId="38" xfId="0" applyFont="1" applyFill="1" applyBorder="1" applyAlignment="1" applyProtection="1">
      <alignment/>
      <protection/>
    </xf>
    <xf numFmtId="0" fontId="0" fillId="0" borderId="39" xfId="0" applyBorder="1" applyAlignment="1" applyProtection="1">
      <alignment/>
      <protection/>
    </xf>
    <xf numFmtId="0" fontId="0" fillId="0" borderId="40" xfId="0" applyBorder="1" applyAlignment="1" applyProtection="1">
      <alignment/>
      <protection/>
    </xf>
    <xf numFmtId="0" fontId="0" fillId="0" borderId="0" xfId="0" applyFont="1" applyBorder="1" applyAlignment="1" applyProtection="1">
      <alignment vertical="center" wrapText="1"/>
      <protection/>
    </xf>
    <xf numFmtId="0" fontId="0" fillId="0" borderId="0" xfId="0" applyAlignment="1" applyProtection="1">
      <alignment vertical="center" wrapText="1"/>
      <protection/>
    </xf>
    <xf numFmtId="0" fontId="0" fillId="0" borderId="41" xfId="0" applyBorder="1" applyAlignment="1" applyProtection="1">
      <alignment vertical="center" wrapText="1"/>
      <protection/>
    </xf>
    <xf numFmtId="0" fontId="11" fillId="0" borderId="10" xfId="0" applyFont="1" applyBorder="1" applyAlignment="1" applyProtection="1">
      <alignment vertical="center" wrapText="1"/>
      <protection locked="0"/>
    </xf>
    <xf numFmtId="173" fontId="0" fillId="0" borderId="0" xfId="0" applyNumberFormat="1" applyFont="1" applyAlignment="1" applyProtection="1">
      <alignment horizontal="center" vertical="top"/>
      <protection/>
    </xf>
    <xf numFmtId="0" fontId="0" fillId="0" borderId="0" xfId="0" applyAlignment="1">
      <alignment horizontal="left" vertical="top" indent="10"/>
    </xf>
    <xf numFmtId="173" fontId="0" fillId="0" borderId="0" xfId="0" applyNumberFormat="1" applyFont="1" applyAlignment="1" applyProtection="1">
      <alignment horizontal="center" vertical="center"/>
      <protection/>
    </xf>
    <xf numFmtId="0" fontId="0" fillId="0" borderId="0" xfId="0" applyFont="1" applyBorder="1" applyAlignment="1" applyProtection="1">
      <alignment horizontal="center" vertical="center" wrapText="1"/>
      <protection/>
    </xf>
    <xf numFmtId="14" fontId="0" fillId="0" borderId="0" xfId="0" applyNumberFormat="1" applyAlignment="1" applyProtection="1">
      <alignment horizontal="center"/>
      <protection locked="0"/>
    </xf>
    <xf numFmtId="0" fontId="0" fillId="0" borderId="0" xfId="0" applyAlignment="1" applyProtection="1">
      <alignment horizontal="center"/>
      <protection locked="0"/>
    </xf>
    <xf numFmtId="49" fontId="0" fillId="0" borderId="17" xfId="0" applyNumberFormat="1" applyBorder="1" applyAlignment="1" applyProtection="1">
      <alignment horizontal="right" indent="1"/>
      <protection locked="0"/>
    </xf>
    <xf numFmtId="0" fontId="0" fillId="0" borderId="34" xfId="0" applyBorder="1" applyAlignment="1" applyProtection="1">
      <alignment horizontal="right" indent="1"/>
      <protection locked="0"/>
    </xf>
    <xf numFmtId="0" fontId="0" fillId="0" borderId="42" xfId="0" applyFill="1" applyBorder="1" applyAlignment="1" applyProtection="1">
      <alignment/>
      <protection locked="0"/>
    </xf>
    <xf numFmtId="0" fontId="0" fillId="0" borderId="0" xfId="0" applyNumberFormat="1" applyBorder="1" applyAlignment="1">
      <alignment wrapText="1"/>
    </xf>
    <xf numFmtId="0" fontId="0" fillId="0" borderId="43" xfId="61" applyFont="1" applyBorder="1" applyProtection="1">
      <alignment/>
      <protection/>
    </xf>
    <xf numFmtId="0" fontId="0" fillId="0" borderId="0" xfId="61" applyFont="1" applyBorder="1" applyProtection="1">
      <alignment/>
      <protection/>
    </xf>
    <xf numFmtId="0" fontId="0" fillId="0" borderId="13" xfId="61" applyFont="1" applyBorder="1" applyProtection="1">
      <alignment/>
      <protection/>
    </xf>
    <xf numFmtId="0" fontId="0" fillId="0" borderId="37" xfId="0" applyBorder="1" applyAlignment="1" applyProtection="1">
      <alignment/>
      <protection locked="0"/>
    </xf>
    <xf numFmtId="0" fontId="0" fillId="0" borderId="21" xfId="0" applyBorder="1" applyAlignment="1" applyProtection="1">
      <alignment horizontal="center"/>
      <protection locked="0"/>
    </xf>
    <xf numFmtId="0" fontId="4"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0" fillId="0" borderId="16" xfId="0" applyBorder="1" applyAlignment="1" applyProtection="1">
      <alignment/>
      <protection locked="0"/>
    </xf>
    <xf numFmtId="0" fontId="0" fillId="0" borderId="33" xfId="0" applyFill="1" applyBorder="1" applyAlignment="1" applyProtection="1">
      <alignment horizontal="center"/>
      <protection locked="0"/>
    </xf>
    <xf numFmtId="0" fontId="4" fillId="0" borderId="44" xfId="0" applyFont="1" applyBorder="1" applyAlignment="1" applyProtection="1">
      <alignment/>
      <protection locked="0"/>
    </xf>
    <xf numFmtId="0" fontId="0" fillId="0" borderId="17" xfId="0" applyBorder="1" applyAlignment="1" applyProtection="1">
      <alignment/>
      <protection locked="0"/>
    </xf>
    <xf numFmtId="0" fontId="0" fillId="0" borderId="0" xfId="0" applyAlignment="1" applyProtection="1">
      <alignment horizontal="left" indent="1"/>
      <protection locked="0"/>
    </xf>
    <xf numFmtId="0" fontId="17" fillId="0" borderId="0" xfId="0" applyFont="1" applyAlignment="1" applyProtection="1">
      <alignment/>
      <protection locked="0"/>
    </xf>
    <xf numFmtId="173" fontId="0" fillId="0" borderId="0" xfId="0" applyNumberFormat="1" applyFont="1" applyAlignment="1" applyProtection="1">
      <alignment horizontal="center"/>
      <protection/>
    </xf>
    <xf numFmtId="179" fontId="0" fillId="0" borderId="10" xfId="0" applyNumberFormat="1" applyBorder="1" applyAlignment="1" applyProtection="1">
      <alignment horizontal="right" indent="1"/>
      <protection/>
    </xf>
    <xf numFmtId="173" fontId="0" fillId="0" borderId="0" xfId="0" applyNumberFormat="1" applyFont="1" applyAlignment="1" applyProtection="1" quotePrefix="1">
      <alignment horizontal="center" vertical="center"/>
      <protection/>
    </xf>
    <xf numFmtId="173" fontId="0" fillId="0" borderId="0" xfId="0" applyNumberFormat="1" applyFont="1" applyAlignment="1" applyProtection="1">
      <alignment horizontal="center" vertical="center"/>
      <protection/>
    </xf>
    <xf numFmtId="0" fontId="0" fillId="0" borderId="10" xfId="0" applyFont="1" applyBorder="1" applyAlignment="1" applyProtection="1">
      <alignment horizontal="right" vertical="center" indent="1"/>
      <protection/>
    </xf>
    <xf numFmtId="0" fontId="11" fillId="0" borderId="10" xfId="0" applyFont="1" applyBorder="1" applyAlignment="1" applyProtection="1">
      <alignment horizontal="right" vertical="center" indent="2"/>
      <protection/>
    </xf>
    <xf numFmtId="173" fontId="11" fillId="0" borderId="10" xfId="0" applyNumberFormat="1" applyFont="1" applyBorder="1" applyAlignment="1" applyProtection="1">
      <alignment vertical="center"/>
      <protection/>
    </xf>
    <xf numFmtId="0" fontId="11" fillId="0" borderId="0" xfId="0" applyFont="1" applyAlignment="1" applyProtection="1">
      <alignment horizontal="right" indent="1"/>
      <protection/>
    </xf>
    <xf numFmtId="0" fontId="1" fillId="0" borderId="0" xfId="0" applyFont="1" applyBorder="1" applyAlignment="1" applyProtection="1">
      <alignment wrapText="1"/>
      <protection/>
    </xf>
    <xf numFmtId="0" fontId="2" fillId="0" borderId="0" xfId="0" applyFont="1" applyAlignment="1" applyProtection="1">
      <alignment horizontal="center"/>
      <protection locked="0"/>
    </xf>
    <xf numFmtId="0" fontId="0" fillId="0" borderId="10" xfId="61" applyFont="1" applyFill="1">
      <alignment/>
      <protection locked="0"/>
    </xf>
    <xf numFmtId="0" fontId="0" fillId="0" borderId="10" xfId="61" applyFill="1">
      <alignment/>
      <protection locked="0"/>
    </xf>
    <xf numFmtId="0" fontId="4" fillId="0" borderId="0" xfId="0" applyFont="1" applyFill="1" applyAlignment="1">
      <alignment horizontal="center" vertical="center"/>
    </xf>
    <xf numFmtId="0" fontId="0" fillId="0" borderId="0" xfId="0" applyFill="1" applyAlignment="1">
      <alignment horizontal="center" vertical="top" wrapText="1"/>
    </xf>
    <xf numFmtId="0" fontId="12" fillId="0" borderId="0" xfId="53" applyFill="1" applyAlignment="1" applyProtection="1">
      <alignment/>
      <protection locked="0"/>
    </xf>
    <xf numFmtId="0" fontId="12" fillId="0" borderId="10" xfId="53" applyFont="1" applyFill="1" applyBorder="1" applyAlignment="1">
      <alignment/>
    </xf>
    <xf numFmtId="0" fontId="12" fillId="0" borderId="0" xfId="53" applyAlignment="1" applyProtection="1">
      <alignment/>
      <protection locked="0"/>
    </xf>
    <xf numFmtId="0" fontId="0" fillId="0" borderId="0" xfId="0" applyAlignment="1" applyProtection="1">
      <alignment/>
      <protection locked="0"/>
    </xf>
    <xf numFmtId="0" fontId="0" fillId="0" borderId="0" xfId="0" applyAlignment="1">
      <alignment/>
    </xf>
    <xf numFmtId="0" fontId="0" fillId="0" borderId="0" xfId="0" applyAlignment="1">
      <alignment horizontal="center" vertical="top" wrapText="1"/>
    </xf>
    <xf numFmtId="0" fontId="0" fillId="0" borderId="0" xfId="0" applyAlignment="1" applyProtection="1">
      <alignment wrapText="1"/>
      <protection locked="0"/>
    </xf>
    <xf numFmtId="0" fontId="0" fillId="0" borderId="0" xfId="0" applyNumberFormat="1" applyAlignment="1" applyProtection="1">
      <alignment wrapText="1"/>
      <protection locked="0"/>
    </xf>
    <xf numFmtId="0" fontId="4" fillId="0" borderId="0" xfId="0" applyFont="1" applyAlignment="1">
      <alignment horizontal="center" vertical="center"/>
    </xf>
    <xf numFmtId="0" fontId="0" fillId="0" borderId="12" xfId="0" applyFont="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45" xfId="0" applyBorder="1" applyAlignment="1" applyProtection="1">
      <alignment vertical="top" wrapText="1"/>
      <protection locked="0"/>
    </xf>
    <xf numFmtId="0" fontId="11" fillId="0" borderId="14" xfId="0" applyFont="1" applyBorder="1" applyAlignment="1">
      <alignment vertical="center" wrapText="1"/>
    </xf>
    <xf numFmtId="0" fontId="0" fillId="0" borderId="14" xfId="0" applyBorder="1" applyAlignment="1">
      <alignment vertical="center" wrapText="1"/>
    </xf>
    <xf numFmtId="0" fontId="21" fillId="0" borderId="0" xfId="0" applyFont="1" applyAlignment="1">
      <alignment/>
    </xf>
    <xf numFmtId="0" fontId="0" fillId="0" borderId="0" xfId="0" applyFont="1" applyAlignment="1">
      <alignment/>
    </xf>
    <xf numFmtId="0" fontId="0" fillId="0" borderId="0" xfId="0" applyFont="1" applyBorder="1" applyAlignment="1" applyProtection="1">
      <alignment vertical="center" wrapText="1"/>
      <protection/>
    </xf>
    <xf numFmtId="0" fontId="0" fillId="0" borderId="0" xfId="0" applyAlignment="1" applyProtection="1">
      <alignment vertical="center" wrapText="1"/>
      <protection/>
    </xf>
    <xf numFmtId="0" fontId="0" fillId="0" borderId="0" xfId="0" applyFont="1" applyBorder="1" applyAlignment="1">
      <alignment vertical="center" wrapText="1"/>
    </xf>
    <xf numFmtId="0" fontId="0" fillId="0" borderId="0" xfId="0" applyAlignment="1">
      <alignment vertical="center" wrapText="1"/>
    </xf>
    <xf numFmtId="0" fontId="0" fillId="0" borderId="41" xfId="0"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41" xfId="0" applyBorder="1" applyAlignment="1" applyProtection="1">
      <alignment vertical="center" wrapText="1"/>
      <protection locked="0"/>
    </xf>
    <xf numFmtId="0" fontId="6" fillId="0" borderId="0" xfId="0" applyFont="1" applyAlignment="1">
      <alignment horizontal="center"/>
    </xf>
    <xf numFmtId="0" fontId="0" fillId="0" borderId="0" xfId="0" applyAlignment="1">
      <alignment horizontal="center"/>
    </xf>
    <xf numFmtId="0" fontId="0" fillId="0" borderId="0" xfId="0" applyFont="1" applyBorder="1" applyAlignment="1">
      <alignment vertical="top" wrapText="1"/>
    </xf>
    <xf numFmtId="0" fontId="0" fillId="0" borderId="0" xfId="0" applyAlignment="1">
      <alignment vertical="top" wrapText="1"/>
    </xf>
    <xf numFmtId="0" fontId="0" fillId="0" borderId="41" xfId="0" applyFont="1" applyBorder="1" applyAlignment="1" applyProtection="1">
      <alignment vertical="center" wrapText="1"/>
      <protection/>
    </xf>
    <xf numFmtId="0" fontId="9" fillId="0" borderId="0" xfId="0" applyFont="1" applyBorder="1" applyAlignment="1">
      <alignment horizontal="left" vertical="top" wrapText="1"/>
    </xf>
    <xf numFmtId="0" fontId="0" fillId="0" borderId="41" xfId="0" applyBorder="1" applyAlignment="1">
      <alignment horizontal="left" vertical="top" wrapText="1"/>
    </xf>
    <xf numFmtId="0" fontId="0" fillId="0" borderId="0" xfId="0" applyAlignment="1">
      <alignment horizontal="center" wrapText="1"/>
    </xf>
    <xf numFmtId="0" fontId="4" fillId="0" borderId="0" xfId="0" applyFont="1" applyAlignment="1">
      <alignment horizontal="center"/>
    </xf>
    <xf numFmtId="0" fontId="0" fillId="0" borderId="14" xfId="0" applyBorder="1" applyAlignment="1" applyProtection="1" quotePrefix="1">
      <alignment horizontal="left" wrapText="1"/>
      <protection locked="0"/>
    </xf>
    <xf numFmtId="0" fontId="0" fillId="0" borderId="14" xfId="0" applyBorder="1" applyAlignment="1" applyProtection="1">
      <alignment wrapText="1"/>
      <protection locked="0"/>
    </xf>
    <xf numFmtId="0" fontId="0" fillId="0" borderId="0" xfId="0" applyAlignment="1">
      <alignment horizontal="center" vertical="center"/>
    </xf>
    <xf numFmtId="0" fontId="0" fillId="0" borderId="12" xfId="0" applyFont="1" applyBorder="1" applyAlignment="1" applyProtection="1">
      <alignment wrapText="1"/>
      <protection locked="0"/>
    </xf>
    <xf numFmtId="0" fontId="0" fillId="0" borderId="23" xfId="0" applyBorder="1" applyAlignment="1" applyProtection="1">
      <alignment wrapText="1"/>
      <protection locked="0"/>
    </xf>
    <xf numFmtId="0" fontId="0" fillId="0" borderId="45" xfId="0" applyBorder="1" applyAlignment="1" applyProtection="1">
      <alignment wrapText="1"/>
      <protection locked="0"/>
    </xf>
    <xf numFmtId="0" fontId="0" fillId="0" borderId="0" xfId="0" applyFont="1" applyAlignment="1">
      <alignment horizontal="center" vertical="center"/>
    </xf>
    <xf numFmtId="0" fontId="0" fillId="0" borderId="0" xfId="0" applyNumberFormat="1" applyFont="1" applyAlignment="1">
      <alignment vertical="top" wrapText="1"/>
    </xf>
    <xf numFmtId="0" fontId="0" fillId="0" borderId="0" xfId="0" applyFont="1" applyAlignment="1">
      <alignment vertical="top" wrapText="1"/>
    </xf>
    <xf numFmtId="0" fontId="0" fillId="0" borderId="0" xfId="0" applyFont="1" applyAlignment="1">
      <alignment horizontal="center" vertical="top"/>
    </xf>
    <xf numFmtId="0" fontId="11" fillId="0" borderId="0" xfId="0" applyFont="1" applyAlignment="1">
      <alignment wrapText="1"/>
    </xf>
    <xf numFmtId="0" fontId="11" fillId="0" borderId="0" xfId="0" applyFont="1" applyAlignment="1">
      <alignment/>
    </xf>
    <xf numFmtId="0" fontId="11" fillId="0" borderId="0" xfId="0" applyFont="1" applyAlignment="1">
      <alignment vertical="center"/>
    </xf>
    <xf numFmtId="0" fontId="11" fillId="0" borderId="0" xfId="0" applyFont="1" applyAlignment="1">
      <alignment horizontal="center" wrapText="1"/>
    </xf>
    <xf numFmtId="2" fontId="11" fillId="0" borderId="10" xfId="0" applyNumberFormat="1" applyFont="1" applyBorder="1" applyAlignment="1" applyProtection="1">
      <alignment horizontal="center" vertical="center"/>
      <protection locked="0"/>
    </xf>
    <xf numFmtId="0" fontId="11" fillId="0" borderId="0" xfId="0" applyNumberFormat="1" applyFont="1" applyAlignment="1">
      <alignment wrapText="1"/>
    </xf>
    <xf numFmtId="0" fontId="11" fillId="0" borderId="0" xfId="0" applyNumberFormat="1" applyFont="1" applyAlignment="1">
      <alignment vertical="top" wrapText="1"/>
    </xf>
    <xf numFmtId="0" fontId="11" fillId="0" borderId="0" xfId="0" applyFont="1" applyAlignment="1">
      <alignment vertical="top" wrapText="1"/>
    </xf>
    <xf numFmtId="0" fontId="11" fillId="0" borderId="0" xfId="0" applyFont="1" applyAlignment="1">
      <alignment horizontal="center"/>
    </xf>
    <xf numFmtId="0" fontId="11" fillId="0" borderId="41" xfId="0" applyNumberFormat="1" applyFont="1" applyBorder="1" applyAlignment="1" applyProtection="1">
      <alignment vertical="top" wrapText="1"/>
      <protection/>
    </xf>
    <xf numFmtId="0" fontId="0" fillId="0" borderId="43" xfId="0" applyBorder="1" applyAlignment="1" applyProtection="1">
      <alignment vertical="top" wrapText="1"/>
      <protection/>
    </xf>
    <xf numFmtId="0" fontId="0" fillId="0" borderId="12" xfId="0" applyBorder="1" applyAlignment="1" applyProtection="1">
      <alignment wrapText="1"/>
      <protection locked="0"/>
    </xf>
    <xf numFmtId="0" fontId="11" fillId="0" borderId="12" xfId="0" applyFont="1" applyBorder="1" applyAlignment="1" applyProtection="1">
      <alignment vertical="top" wrapText="1"/>
      <protection locked="0"/>
    </xf>
    <xf numFmtId="0" fontId="11" fillId="0" borderId="25" xfId="0" applyFont="1" applyBorder="1" applyAlignment="1">
      <alignment horizontal="left" vertical="center" indent="1"/>
    </xf>
    <xf numFmtId="0" fontId="0" fillId="0" borderId="25" xfId="0" applyBorder="1" applyAlignment="1">
      <alignment horizontal="left" vertical="center" indent="1"/>
    </xf>
    <xf numFmtId="0" fontId="11" fillId="0" borderId="0" xfId="0" applyNumberFormat="1" applyFont="1" applyAlignment="1" applyProtection="1">
      <alignment vertical="top" wrapText="1"/>
      <protection/>
    </xf>
    <xf numFmtId="0" fontId="0" fillId="0" borderId="0" xfId="0" applyAlignment="1" applyProtection="1">
      <alignment vertical="top" wrapText="1"/>
      <protection/>
    </xf>
    <xf numFmtId="0" fontId="11" fillId="0" borderId="12" xfId="0" applyFont="1" applyBorder="1" applyAlignment="1" applyProtection="1">
      <alignment wrapText="1"/>
      <protection locked="0"/>
    </xf>
    <xf numFmtId="0" fontId="11" fillId="0" borderId="0" xfId="0" applyNumberFormat="1" applyFont="1" applyBorder="1" applyAlignment="1" applyProtection="1">
      <alignment vertical="top" wrapText="1"/>
      <protection/>
    </xf>
    <xf numFmtId="0" fontId="0" fillId="0" borderId="0" xfId="0" applyBorder="1" applyAlignment="1" applyProtection="1">
      <alignment vertical="top" wrapText="1"/>
      <protection/>
    </xf>
    <xf numFmtId="0" fontId="11" fillId="0" borderId="10" xfId="0" applyFont="1" applyBorder="1" applyAlignment="1" applyProtection="1">
      <alignment wrapText="1"/>
      <protection locked="0"/>
    </xf>
    <xf numFmtId="0" fontId="11" fillId="0" borderId="0" xfId="0" applyFont="1" applyAlignment="1">
      <alignment horizontal="center" vertical="top" wrapText="1"/>
    </xf>
    <xf numFmtId="0" fontId="0" fillId="0" borderId="0" xfId="0" applyAlignment="1">
      <alignment horizontal="center" vertical="top"/>
    </xf>
    <xf numFmtId="0" fontId="1" fillId="0" borderId="0" xfId="0" applyFont="1" applyBorder="1" applyAlignment="1">
      <alignment vertical="top" wrapText="1"/>
    </xf>
    <xf numFmtId="0" fontId="1" fillId="0" borderId="0" xfId="0" applyFont="1" applyBorder="1" applyAlignment="1">
      <alignment horizontal="center" vertical="top" wrapText="1"/>
    </xf>
    <xf numFmtId="37" fontId="1" fillId="33" borderId="13" xfId="0" applyNumberFormat="1" applyFont="1" applyFill="1" applyBorder="1" applyAlignment="1">
      <alignment/>
    </xf>
    <xf numFmtId="0" fontId="0" fillId="0" borderId="0" xfId="0" applyBorder="1" applyAlignment="1">
      <alignment/>
    </xf>
    <xf numFmtId="0" fontId="0" fillId="0" borderId="41" xfId="0" applyBorder="1" applyAlignment="1">
      <alignment/>
    </xf>
    <xf numFmtId="0" fontId="1" fillId="33" borderId="15" xfId="0" applyFont="1" applyFill="1" applyBorder="1" applyAlignment="1">
      <alignment wrapText="1"/>
    </xf>
    <xf numFmtId="0" fontId="1" fillId="33" borderId="14" xfId="0" applyFont="1" applyFill="1" applyBorder="1" applyAlignment="1">
      <alignment wrapText="1"/>
    </xf>
    <xf numFmtId="0" fontId="1" fillId="33" borderId="46" xfId="0" applyFont="1" applyFill="1" applyBorder="1" applyAlignment="1">
      <alignment wrapText="1"/>
    </xf>
    <xf numFmtId="0" fontId="1" fillId="33" borderId="12" xfId="0" applyFont="1" applyFill="1" applyBorder="1" applyAlignment="1">
      <alignment wrapText="1"/>
    </xf>
    <xf numFmtId="0" fontId="1" fillId="33" borderId="23" xfId="0" applyFont="1" applyFill="1" applyBorder="1" applyAlignment="1">
      <alignment wrapText="1"/>
    </xf>
    <xf numFmtId="0" fontId="1" fillId="33" borderId="45" xfId="0" applyFont="1" applyFill="1" applyBorder="1" applyAlignment="1">
      <alignment wrapText="1"/>
    </xf>
    <xf numFmtId="0" fontId="11" fillId="0" borderId="25" xfId="0" applyFont="1" applyBorder="1" applyAlignment="1">
      <alignment horizontal="center" vertical="top" wrapText="1"/>
    </xf>
    <xf numFmtId="0" fontId="0" fillId="0" borderId="0" xfId="0" applyAlignment="1">
      <alignment wrapText="1"/>
    </xf>
    <xf numFmtId="0" fontId="18"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NumericGeneral" xfId="58"/>
    <cellStyle name="Output" xfId="59"/>
    <cellStyle name="Percent" xfId="60"/>
    <cellStyle name="TextGeneral" xfId="61"/>
    <cellStyle name="Title" xfId="62"/>
    <cellStyle name="Total" xfId="63"/>
    <cellStyle name="Warning Text" xfId="64"/>
  </cellStyles>
  <dxfs count="6">
    <dxf>
      <font>
        <color indexed="9"/>
      </font>
    </dxf>
    <dxf>
      <font>
        <color indexed="9"/>
      </font>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190500</xdr:rowOff>
    </xdr:from>
    <xdr:to>
      <xdr:col>6</xdr:col>
      <xdr:colOff>1095375</xdr:colOff>
      <xdr:row>14</xdr:row>
      <xdr:rowOff>2276475</xdr:rowOff>
    </xdr:to>
    <xdr:sp>
      <xdr:nvSpPr>
        <xdr:cNvPr id="1" name="Text Box 3"/>
        <xdr:cNvSpPr txBox="1">
          <a:spLocks noChangeArrowheads="1"/>
        </xdr:cNvSpPr>
      </xdr:nvSpPr>
      <xdr:spPr>
        <a:xfrm>
          <a:off x="609600" y="4629150"/>
          <a:ext cx="4695825" cy="20859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Another measure that suggests the direction of future contribution requirements is the ratio of actuarial value of assets to the actuarial accrued liability determined on an entry age actuarial cost method.  This actuarial accrued liability is not the value of benefits owed to participants; it can be thought of as a theoretical level of plan assets that would exist if (1) the current plan provisions, census and assumptions had always been in place, (2) the current normal cost (on an entry age basis, as a percentage of salaries) had always been contributed, and (3) all actuarial assumptions had always come true (i.e., there had been no gains or losses).  An asset to actuarial accrued liability ratio of less than one indicates that future contributions (expressed as a percentage of salaries) are likely to increase; a ratio of greater than one indicates that future contributions are likely to decrease.  The actual value of the ratio at one point in time is not nearly as meaningful as the trend of that ratio over time.  The table below shows, for the last six valuations, the ratio of the actuarial value of assets to the actuarial accrued liability.</a:t>
          </a:r>
        </a:p>
      </xdr:txBody>
    </xdr:sp>
    <xdr:clientData/>
  </xdr:twoCellAnchor>
  <xdr:twoCellAnchor>
    <xdr:from>
      <xdr:col>0</xdr:col>
      <xdr:colOff>600075</xdr:colOff>
      <xdr:row>26</xdr:row>
      <xdr:rowOff>209550</xdr:rowOff>
    </xdr:from>
    <xdr:to>
      <xdr:col>7</xdr:col>
      <xdr:colOff>0</xdr:colOff>
      <xdr:row>28</xdr:row>
      <xdr:rowOff>0</xdr:rowOff>
    </xdr:to>
    <xdr:sp>
      <xdr:nvSpPr>
        <xdr:cNvPr id="2" name="Text Box 4"/>
        <xdr:cNvSpPr txBox="1">
          <a:spLocks noChangeArrowheads="1"/>
        </xdr:cNvSpPr>
      </xdr:nvSpPr>
      <xdr:spPr>
        <a:xfrm>
          <a:off x="600075" y="11696700"/>
          <a:ext cx="4714875" cy="29146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The table below shows the consequences of actual investment returns less than what was assumed.  Actual investment returns may also be greater than what was assumed, but, largely because there is generally less concern if the employer contribution rate decreases, those values are not shown here.  The contribution rate values were developed by performing the most recent actuarial valuation, but using hypothetical asset values that would exist if the investment return for the year ending on the valuation date had been (1) the assumed investment return assumption, (2) one standard deviation less than assumed, and (3) two standard deviations less than assumed.  The investment return could be expected to be more than one standard deviation below the assumed return about 16% of the time, and more than two standard deviations below the assumed return about 2% of the time.  In the short term, the asset smoothing technique (described in Development of Actuarial Value of Assets) serves to mitigate the effect of the asset volatility, but after a few years (generally five or seven, depending on the particular technique being used), the effect of asset smoothing wears off, and, if investment returns remained at the lower levels, the contribution rate would be significantly higher than the initial year rates shown in the table.  The Contribution Rate column shows the employer contribution rate, expressed as a percentage of payroll, that would result in the initial year if the actual Investment Return was as shown, reflecting the asset smoothing technique that would be used.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B11"/>
  <sheetViews>
    <sheetView showGridLines="0" showRowColHeaders="0" tabSelected="1" zoomScalePageLayoutView="0" workbookViewId="0" topLeftCell="A1">
      <selection activeCell="B9" sqref="B9"/>
    </sheetView>
  </sheetViews>
  <sheetFormatPr defaultColWidth="9.140625" defaultRowHeight="12.75"/>
  <cols>
    <col min="1" max="1" width="15.57421875" style="0" customWidth="1"/>
    <col min="2" max="2" width="50.57421875" style="0" customWidth="1"/>
  </cols>
  <sheetData>
    <row r="1" ht="30" customHeight="1"/>
    <row r="2" ht="17.25">
      <c r="B2" s="2" t="s">
        <v>0</v>
      </c>
    </row>
    <row r="3" ht="44.25" customHeight="1">
      <c r="B3" s="4" t="s">
        <v>1</v>
      </c>
    </row>
    <row r="4" ht="54" customHeight="1">
      <c r="B4" s="167"/>
    </row>
    <row r="5" ht="60" customHeight="1">
      <c r="B5" s="1"/>
    </row>
    <row r="6" ht="15">
      <c r="B6" s="3" t="s">
        <v>2</v>
      </c>
    </row>
    <row r="7" ht="41.25" customHeight="1">
      <c r="B7" s="4" t="s">
        <v>3</v>
      </c>
    </row>
    <row r="8" ht="17.25">
      <c r="B8" s="2" t="s">
        <v>4</v>
      </c>
    </row>
    <row r="9" ht="17.25">
      <c r="B9" s="244" t="s">
        <v>393</v>
      </c>
    </row>
    <row r="10" ht="38.25" customHeight="1">
      <c r="B10" s="5" t="s">
        <v>5</v>
      </c>
    </row>
    <row r="11" ht="17.25">
      <c r="B11" s="168"/>
    </row>
  </sheetData>
  <sheetProtection sheet="1" objects="1" scenarios="1" selectLockedCells="1" selectUnlockedCells="1"/>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B1:K18"/>
  <sheetViews>
    <sheetView showGridLines="0" showRowColHeaders="0" zoomScalePageLayoutView="0" workbookViewId="0" topLeftCell="A1">
      <selection activeCell="B5" sqref="B5"/>
    </sheetView>
  </sheetViews>
  <sheetFormatPr defaultColWidth="9.140625" defaultRowHeight="12.75"/>
  <cols>
    <col min="1" max="1" width="2.421875" style="0" customWidth="1"/>
    <col min="2" max="2" width="36.57421875" style="0" customWidth="1"/>
    <col min="3" max="3" width="11.421875" style="0" customWidth="1"/>
    <col min="4" max="4" width="14.57421875" style="0" customWidth="1"/>
    <col min="5" max="5" width="7.57421875" style="0" customWidth="1"/>
    <col min="6" max="9" width="14.57421875" style="0" customWidth="1"/>
  </cols>
  <sheetData>
    <row r="1" spans="2:9" ht="60" customHeight="1">
      <c r="B1" s="254"/>
      <c r="C1" s="254"/>
      <c r="D1" s="254"/>
      <c r="E1" s="254"/>
      <c r="F1" s="254"/>
      <c r="G1" s="254"/>
      <c r="H1" s="254"/>
      <c r="I1" s="254"/>
    </row>
    <row r="2" spans="2:9" ht="13.5">
      <c r="B2" s="281" t="s">
        <v>37</v>
      </c>
      <c r="C2" s="274"/>
      <c r="D2" s="274"/>
      <c r="E2" s="274"/>
      <c r="F2" s="274"/>
      <c r="G2" s="274"/>
      <c r="H2" s="274"/>
      <c r="I2" s="274"/>
    </row>
    <row r="3" spans="2:9" ht="48" customHeight="1">
      <c r="B3" s="257" t="s">
        <v>51</v>
      </c>
      <c r="C3" s="284"/>
      <c r="D3" s="284"/>
      <c r="E3" s="284"/>
      <c r="F3" s="284"/>
      <c r="G3" s="284"/>
      <c r="H3" s="284"/>
      <c r="I3" s="284"/>
    </row>
    <row r="4" spans="2:10" ht="34.5">
      <c r="B4" s="18" t="s">
        <v>52</v>
      </c>
      <c r="C4" s="17" t="s">
        <v>53</v>
      </c>
      <c r="D4" s="17" t="s">
        <v>54</v>
      </c>
      <c r="E4" s="17" t="s">
        <v>55</v>
      </c>
      <c r="F4" s="175" t="str">
        <f>"Balance as of "&amp;TEXT(PrevVD,"mm/dd/yyyy")</f>
        <v>Balance as of 12/31/3798</v>
      </c>
      <c r="G4" s="17" t="str">
        <f>"Amount Payable during "&amp;TEXT(CurFY,"yyyy")&amp;" FY"</f>
        <v>Amount Payable during 1900 FY</v>
      </c>
      <c r="H4" s="175" t="str">
        <f>"Balance as of "&amp;TEXT(ValDate,"mm/dd/yyyy")</f>
        <v>Balance as of 01/00/1900</v>
      </c>
      <c r="I4" s="17" t="str">
        <f>"Amount Payable during "&amp;TEXT(NextFY,"yyyy")&amp;" FY"</f>
        <v>Amount Payable during 1900 FY</v>
      </c>
      <c r="J4" s="7"/>
    </row>
    <row r="5" spans="2:9" ht="15" customHeight="1">
      <c r="B5" s="97"/>
      <c r="C5" s="98"/>
      <c r="D5" s="99"/>
      <c r="E5" s="100"/>
      <c r="F5" s="99"/>
      <c r="G5" s="99"/>
      <c r="H5" s="99"/>
      <c r="I5" s="99"/>
    </row>
    <row r="6" spans="2:9" ht="15" customHeight="1">
      <c r="B6" s="97"/>
      <c r="C6" s="98"/>
      <c r="D6" s="99"/>
      <c r="E6" s="100"/>
      <c r="F6" s="99"/>
      <c r="G6" s="99"/>
      <c r="H6" s="99"/>
      <c r="I6" s="99"/>
    </row>
    <row r="7" spans="2:9" ht="15" customHeight="1">
      <c r="B7" s="97"/>
      <c r="C7" s="98"/>
      <c r="D7" s="99"/>
      <c r="E7" s="100"/>
      <c r="F7" s="99"/>
      <c r="G7" s="99"/>
      <c r="H7" s="99"/>
      <c r="I7" s="99"/>
    </row>
    <row r="8" spans="2:9" ht="15" customHeight="1">
      <c r="B8" s="97"/>
      <c r="C8" s="98"/>
      <c r="D8" s="99"/>
      <c r="E8" s="100"/>
      <c r="F8" s="99"/>
      <c r="G8" s="99"/>
      <c r="H8" s="99"/>
      <c r="I8" s="99"/>
    </row>
    <row r="9" spans="2:9" ht="15" customHeight="1">
      <c r="B9" s="97"/>
      <c r="C9" s="98"/>
      <c r="D9" s="99"/>
      <c r="E9" s="100"/>
      <c r="F9" s="99"/>
      <c r="G9" s="99"/>
      <c r="H9" s="99"/>
      <c r="I9" s="99"/>
    </row>
    <row r="10" spans="2:9" ht="15" customHeight="1">
      <c r="B10" s="97"/>
      <c r="C10" s="98"/>
      <c r="D10" s="99"/>
      <c r="E10" s="100"/>
      <c r="F10" s="99"/>
      <c r="G10" s="99"/>
      <c r="H10" s="99"/>
      <c r="I10" s="99"/>
    </row>
    <row r="11" spans="2:9" ht="15" customHeight="1">
      <c r="B11" s="97"/>
      <c r="C11" s="98"/>
      <c r="D11" s="99"/>
      <c r="E11" s="100"/>
      <c r="F11" s="99"/>
      <c r="G11" s="99"/>
      <c r="H11" s="99"/>
      <c r="I11" s="99"/>
    </row>
    <row r="12" spans="2:9" ht="15" customHeight="1">
      <c r="B12" s="97"/>
      <c r="C12" s="98"/>
      <c r="D12" s="99"/>
      <c r="E12" s="100"/>
      <c r="F12" s="99"/>
      <c r="G12" s="99"/>
      <c r="H12" s="99"/>
      <c r="I12" s="99"/>
    </row>
    <row r="13" spans="2:9" ht="30" customHeight="1">
      <c r="B13" t="s">
        <v>56</v>
      </c>
      <c r="F13" s="32">
        <f>SUM(F5:F12)</f>
        <v>0</v>
      </c>
      <c r="G13" s="32">
        <f>SUM(G5:G12)</f>
        <v>0</v>
      </c>
      <c r="H13" s="32">
        <f>SUM(H5:H12)</f>
        <v>0</v>
      </c>
      <c r="I13" s="32">
        <f>SUM(I5:I12)</f>
        <v>0</v>
      </c>
    </row>
    <row r="18" spans="10:11" ht="12">
      <c r="J18" s="251" t="s">
        <v>289</v>
      </c>
      <c r="K18" s="251"/>
    </row>
  </sheetData>
  <sheetProtection sheet="1" objects="1" scenarios="1" selectLockedCells="1"/>
  <mergeCells count="4">
    <mergeCell ref="B2:I2"/>
    <mergeCell ref="B3:I3"/>
    <mergeCell ref="B1:I1"/>
    <mergeCell ref="J18:K18"/>
  </mergeCells>
  <hyperlinks>
    <hyperlink ref="J18:K18" location="Contents!A1" display="to Table of Contents"/>
  </hyperlinks>
  <printOptions/>
  <pageMargins left="0.75" right="0.75" top="1" bottom="1" header="0.5" footer="0.5"/>
  <pageSetup fitToHeight="1" fitToWidth="1" horizontalDpi="600" verticalDpi="600" orientation="landscape" scale="95"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B1:J25"/>
  <sheetViews>
    <sheetView showGridLines="0" showRowColHeaders="0" zoomScalePageLayoutView="0" workbookViewId="0" topLeftCell="A1">
      <selection activeCell="D7" sqref="D7"/>
    </sheetView>
  </sheetViews>
  <sheetFormatPr defaultColWidth="9.140625" defaultRowHeight="12.75"/>
  <cols>
    <col min="3" max="3" width="43.57421875" style="0" customWidth="1"/>
    <col min="4" max="6" width="14.57421875" style="0" customWidth="1"/>
    <col min="7" max="7" width="3.421875" style="0" customWidth="1"/>
  </cols>
  <sheetData>
    <row r="1" spans="2:6" ht="60" customHeight="1">
      <c r="B1" s="254"/>
      <c r="C1" s="254"/>
      <c r="D1" s="254"/>
      <c r="E1" s="254"/>
      <c r="F1" s="254"/>
    </row>
    <row r="2" spans="2:6" ht="13.5">
      <c r="B2" s="281" t="s">
        <v>37</v>
      </c>
      <c r="C2" s="281"/>
      <c r="D2" s="281"/>
      <c r="E2" s="281"/>
      <c r="F2" s="281"/>
    </row>
    <row r="3" spans="2:6" s="34" customFormat="1" ht="30" customHeight="1">
      <c r="B3" s="257" t="s">
        <v>57</v>
      </c>
      <c r="C3" s="257"/>
      <c r="D3" s="257"/>
      <c r="E3" s="257"/>
      <c r="F3" s="257"/>
    </row>
    <row r="4" spans="2:6" s="34" customFormat="1" ht="48" customHeight="1">
      <c r="B4" s="288" t="s">
        <v>58</v>
      </c>
      <c r="C4" s="288"/>
      <c r="D4" s="288"/>
      <c r="E4" s="288"/>
      <c r="F4" s="288"/>
    </row>
    <row r="5" spans="3:10" ht="18" customHeight="1">
      <c r="C5" s="35" t="s">
        <v>84</v>
      </c>
      <c r="D5" s="237"/>
      <c r="E5" s="238"/>
      <c r="F5" s="238"/>
      <c r="J5" s="177"/>
    </row>
    <row r="6" spans="3:6" ht="24" customHeight="1">
      <c r="C6" s="212" t="s">
        <v>85</v>
      </c>
      <c r="D6" s="211"/>
      <c r="E6" s="211"/>
      <c r="F6" s="211"/>
    </row>
    <row r="7" spans="2:6" ht="18" customHeight="1">
      <c r="B7" s="33" t="s">
        <v>59</v>
      </c>
      <c r="C7" s="36" t="s">
        <v>38</v>
      </c>
      <c r="D7" s="104"/>
      <c r="E7" s="104"/>
      <c r="F7" s="104"/>
    </row>
    <row r="8" spans="2:6" ht="18" customHeight="1">
      <c r="B8" s="33" t="s">
        <v>60</v>
      </c>
      <c r="C8" s="36" t="s">
        <v>47</v>
      </c>
      <c r="D8" s="104"/>
      <c r="E8" s="104"/>
      <c r="F8" s="104"/>
    </row>
    <row r="9" spans="2:6" ht="18" customHeight="1">
      <c r="B9" s="33" t="s">
        <v>61</v>
      </c>
      <c r="C9" s="36" t="s">
        <v>73</v>
      </c>
      <c r="D9" s="104"/>
      <c r="E9" s="104"/>
      <c r="F9" s="104"/>
    </row>
    <row r="10" spans="2:6" ht="18" customHeight="1">
      <c r="B10" s="33" t="s">
        <v>62</v>
      </c>
      <c r="C10" s="36" t="s">
        <v>51</v>
      </c>
      <c r="D10" s="104"/>
      <c r="E10" s="104"/>
      <c r="F10" s="104"/>
    </row>
    <row r="11" spans="2:6" ht="18" customHeight="1">
      <c r="B11" s="33" t="s">
        <v>63</v>
      </c>
      <c r="C11" s="107"/>
      <c r="D11" s="104"/>
      <c r="E11" s="104"/>
      <c r="F11" s="104"/>
    </row>
    <row r="12" spans="2:6" ht="30" customHeight="1">
      <c r="B12" s="33" t="s">
        <v>64</v>
      </c>
      <c r="C12" s="37" t="s">
        <v>81</v>
      </c>
      <c r="D12" s="104"/>
      <c r="E12" s="104"/>
      <c r="F12" s="104"/>
    </row>
    <row r="13" spans="2:6" ht="18" customHeight="1">
      <c r="B13" s="33" t="s">
        <v>65</v>
      </c>
      <c r="C13" s="36" t="s">
        <v>74</v>
      </c>
      <c r="D13" s="104"/>
      <c r="E13" s="104"/>
      <c r="F13" s="104"/>
    </row>
    <row r="14" spans="2:6" ht="18" customHeight="1">
      <c r="B14" s="33" t="s">
        <v>66</v>
      </c>
      <c r="C14" s="36" t="s">
        <v>82</v>
      </c>
      <c r="D14" s="105"/>
      <c r="E14" s="105"/>
      <c r="F14" s="105"/>
    </row>
    <row r="15" spans="2:6" ht="18" customHeight="1">
      <c r="B15" s="33" t="s">
        <v>67</v>
      </c>
      <c r="C15" s="36" t="s">
        <v>75</v>
      </c>
      <c r="D15" s="104"/>
      <c r="E15" s="104"/>
      <c r="F15" s="104"/>
    </row>
    <row r="16" spans="2:6" ht="18" customHeight="1">
      <c r="B16" s="33" t="s">
        <v>68</v>
      </c>
      <c r="C16" s="36" t="s">
        <v>83</v>
      </c>
      <c r="D16" s="104"/>
      <c r="E16" s="104"/>
      <c r="F16" s="104"/>
    </row>
    <row r="17" spans="2:6" ht="18" customHeight="1">
      <c r="B17" s="33" t="s">
        <v>69</v>
      </c>
      <c r="C17" s="36" t="s">
        <v>76</v>
      </c>
      <c r="D17" s="104"/>
      <c r="E17" s="104"/>
      <c r="F17" s="104"/>
    </row>
    <row r="18" spans="2:9" ht="18" customHeight="1">
      <c r="B18" s="33" t="s">
        <v>70</v>
      </c>
      <c r="C18" s="36" t="s">
        <v>77</v>
      </c>
      <c r="D18" s="104"/>
      <c r="E18" s="104"/>
      <c r="F18" s="104"/>
      <c r="H18" s="251" t="s">
        <v>289</v>
      </c>
      <c r="I18" s="251"/>
    </row>
    <row r="19" spans="2:6" ht="18" customHeight="1">
      <c r="B19" s="33" t="s">
        <v>71</v>
      </c>
      <c r="C19" s="36" t="s">
        <v>78</v>
      </c>
      <c r="D19" s="104"/>
      <c r="E19" s="104"/>
      <c r="F19" s="104"/>
    </row>
    <row r="20" spans="2:6" ht="18" customHeight="1">
      <c r="B20" s="33" t="s">
        <v>72</v>
      </c>
      <c r="C20" s="107"/>
      <c r="D20" s="104"/>
      <c r="E20" s="104"/>
      <c r="F20" s="104"/>
    </row>
    <row r="21" spans="2:6" ht="24" customHeight="1">
      <c r="B21" s="33" t="s">
        <v>79</v>
      </c>
      <c r="C21" s="36" t="s">
        <v>80</v>
      </c>
      <c r="D21" s="106"/>
      <c r="E21" s="106"/>
      <c r="F21" s="106"/>
    </row>
    <row r="22" spans="2:6" ht="18" customHeight="1">
      <c r="B22" s="33"/>
      <c r="C22" s="36"/>
      <c r="D22" s="102"/>
      <c r="E22" s="102"/>
      <c r="F22" s="103"/>
    </row>
    <row r="23" spans="2:6" ht="38.25" customHeight="1">
      <c r="B23" s="285"/>
      <c r="C23" s="286"/>
      <c r="D23" s="286"/>
      <c r="E23" s="286"/>
      <c r="F23" s="287"/>
    </row>
    <row r="25" ht="12">
      <c r="B25" s="29"/>
    </row>
  </sheetData>
  <sheetProtection sheet="1" objects="1" scenarios="1" selectLockedCells="1"/>
  <mergeCells count="6">
    <mergeCell ref="H18:I18"/>
    <mergeCell ref="B1:F1"/>
    <mergeCell ref="B23:F23"/>
    <mergeCell ref="B2:F2"/>
    <mergeCell ref="B3:F3"/>
    <mergeCell ref="B4:F4"/>
  </mergeCells>
  <dataValidations count="3">
    <dataValidation allowBlank="1" showInputMessage="1" prompt="Any other components of employer contribution" sqref="C20"/>
    <dataValidation allowBlank="1" showInputMessage="1" prompt="Add any comments here" sqref="B23"/>
    <dataValidation allowBlank="1" showInputMessage="1" prompt="Any other components of PVFNC" sqref="C11"/>
  </dataValidations>
  <hyperlinks>
    <hyperlink ref="H18:I18" location="Contents!A1" display="to Table of Contents"/>
  </hyperlinks>
  <printOptions/>
  <pageMargins left="0.75" right="0.75" top="0.5" bottom="1" header="0.5" footer="0.5"/>
  <pageSetup fitToHeight="1" fitToWidth="1" horizontalDpi="600" verticalDpi="600" orientation="portrait" scale="93" r:id="rId2"/>
  <headerFooter alignWithMargins="0">
    <oddFooter>&amp;LDevelopment of Employer Contribution</oddFooter>
  </headerFooter>
  <ignoredErrors>
    <ignoredError sqref="B11:B21 B7:B10" numberStoredAsText="1"/>
  </ignoredErrors>
  <legacyDrawing r:id="rId1"/>
</worksheet>
</file>

<file path=xl/worksheets/sheet12.xml><?xml version="1.0" encoding="utf-8"?>
<worksheet xmlns="http://schemas.openxmlformats.org/spreadsheetml/2006/main" xmlns:r="http://schemas.openxmlformats.org/officeDocument/2006/relationships">
  <sheetPr codeName="Sheet11"/>
  <dimension ref="B1:J13"/>
  <sheetViews>
    <sheetView showGridLines="0" showRowColHeaders="0" zoomScalePageLayoutView="0" workbookViewId="0" topLeftCell="A1">
      <selection activeCell="C6" sqref="C6"/>
    </sheetView>
  </sheetViews>
  <sheetFormatPr defaultColWidth="9.140625" defaultRowHeight="12.75"/>
  <cols>
    <col min="2" max="2" width="10.57421875" style="0" customWidth="1"/>
    <col min="3" max="4" width="18.57421875" style="0" customWidth="1"/>
    <col min="5" max="5" width="12.57421875" style="0" customWidth="1"/>
  </cols>
  <sheetData>
    <row r="1" spans="2:5" ht="60" customHeight="1">
      <c r="B1" s="254"/>
      <c r="C1" s="254"/>
      <c r="D1" s="254"/>
      <c r="E1" s="254"/>
    </row>
    <row r="2" spans="2:6" ht="13.5">
      <c r="B2" s="281" t="s">
        <v>37</v>
      </c>
      <c r="C2" s="281"/>
      <c r="D2" s="281"/>
      <c r="E2" s="281"/>
      <c r="F2" s="31"/>
    </row>
    <row r="3" spans="2:6" ht="30" customHeight="1">
      <c r="B3" s="257" t="s">
        <v>57</v>
      </c>
      <c r="C3" s="257"/>
      <c r="D3" s="257"/>
      <c r="E3" s="257"/>
      <c r="F3" s="6"/>
    </row>
    <row r="4" spans="2:5" ht="48" customHeight="1">
      <c r="B4" s="284" t="s">
        <v>86</v>
      </c>
      <c r="C4" s="284"/>
      <c r="D4" s="284"/>
      <c r="E4" s="284"/>
    </row>
    <row r="5" spans="2:5" ht="30" customHeight="1">
      <c r="B5" s="39" t="s">
        <v>87</v>
      </c>
      <c r="C5" s="39" t="s">
        <v>90</v>
      </c>
      <c r="D5" s="39" t="s">
        <v>89</v>
      </c>
      <c r="E5" s="39" t="s">
        <v>88</v>
      </c>
    </row>
    <row r="6" spans="2:5" ht="18" customHeight="1">
      <c r="B6" s="239"/>
      <c r="C6" s="111"/>
      <c r="D6" s="111"/>
      <c r="E6" s="40" t="e">
        <f aca="true" t="shared" si="0" ref="E6:E11">D6/C6*100</f>
        <v>#DIV/0!</v>
      </c>
    </row>
    <row r="7" spans="2:5" ht="18" customHeight="1">
      <c r="B7" s="239"/>
      <c r="C7" s="111"/>
      <c r="D7" s="111"/>
      <c r="E7" s="40" t="e">
        <f t="shared" si="0"/>
        <v>#DIV/0!</v>
      </c>
    </row>
    <row r="8" spans="2:5" ht="18" customHeight="1">
      <c r="B8" s="239"/>
      <c r="C8" s="111"/>
      <c r="D8" s="111"/>
      <c r="E8" s="40" t="e">
        <f t="shared" si="0"/>
        <v>#DIV/0!</v>
      </c>
    </row>
    <row r="9" spans="2:5" ht="18" customHeight="1">
      <c r="B9" s="239"/>
      <c r="C9" s="111"/>
      <c r="D9" s="111"/>
      <c r="E9" s="40" t="e">
        <f t="shared" si="0"/>
        <v>#DIV/0!</v>
      </c>
    </row>
    <row r="10" spans="2:5" ht="18" customHeight="1">
      <c r="B10" s="239"/>
      <c r="C10" s="111"/>
      <c r="D10" s="111"/>
      <c r="E10" s="40" t="e">
        <f t="shared" si="0"/>
        <v>#DIV/0!</v>
      </c>
    </row>
    <row r="11" spans="2:10" ht="18" customHeight="1">
      <c r="B11" s="239"/>
      <c r="C11" s="111"/>
      <c r="D11" s="111"/>
      <c r="E11" s="40" t="e">
        <f t="shared" si="0"/>
        <v>#DIV/0!</v>
      </c>
      <c r="I11" s="251" t="s">
        <v>289</v>
      </c>
      <c r="J11" s="251"/>
    </row>
    <row r="12" spans="2:5" ht="18" customHeight="1">
      <c r="B12" s="110"/>
      <c r="C12" s="108"/>
      <c r="D12" s="108"/>
      <c r="E12" s="109"/>
    </row>
    <row r="13" spans="2:5" ht="25.5" customHeight="1">
      <c r="B13" s="285"/>
      <c r="C13" s="286"/>
      <c r="D13" s="286"/>
      <c r="E13" s="287"/>
    </row>
  </sheetData>
  <sheetProtection sheet="1" objects="1" scenarios="1" selectLockedCells="1"/>
  <mergeCells count="6">
    <mergeCell ref="I11:J11"/>
    <mergeCell ref="B1:E1"/>
    <mergeCell ref="B4:E4"/>
    <mergeCell ref="B13:E13"/>
    <mergeCell ref="B2:E2"/>
    <mergeCell ref="B3:E3"/>
  </mergeCells>
  <conditionalFormatting sqref="E6:E12">
    <cfRule type="expression" priority="1" dxfId="0" stopIfTrue="1">
      <formula>ISERROR(E6)</formula>
    </cfRule>
  </conditionalFormatting>
  <dataValidations count="1">
    <dataValidation allowBlank="1" showInputMessage="1" prompt="Add any comments here" sqref="B13"/>
  </dataValidations>
  <hyperlinks>
    <hyperlink ref="I11:J11" location="Contents!A1" display="to Table of Contents"/>
  </hyperlinks>
  <printOptions/>
  <pageMargins left="0.75" right="0.75" top="1" bottom="1" header="0.5" footer="0.5"/>
  <pageSetup horizontalDpi="600" verticalDpi="600" orientation="portrait" r:id="rId1"/>
  <ignoredErrors>
    <ignoredError sqref="E6:E7 E11 E8:E10" evalError="1"/>
  </ignoredErrors>
</worksheet>
</file>

<file path=xl/worksheets/sheet13.xml><?xml version="1.0" encoding="utf-8"?>
<worksheet xmlns="http://schemas.openxmlformats.org/spreadsheetml/2006/main" xmlns:r="http://schemas.openxmlformats.org/officeDocument/2006/relationships">
  <sheetPr codeName="Sheet12"/>
  <dimension ref="B1:J12"/>
  <sheetViews>
    <sheetView showGridLines="0" showRowColHeaders="0" zoomScalePageLayoutView="0" workbookViewId="0" topLeftCell="A1">
      <selection activeCell="C5" sqref="C5"/>
    </sheetView>
  </sheetViews>
  <sheetFormatPr defaultColWidth="9.140625" defaultRowHeight="12.75"/>
  <cols>
    <col min="3" max="4" width="18.57421875" style="0" customWidth="1"/>
    <col min="5" max="5" width="12.57421875" style="0" customWidth="1"/>
  </cols>
  <sheetData>
    <row r="1" spans="2:5" ht="60" customHeight="1">
      <c r="B1" s="254"/>
      <c r="C1" s="254"/>
      <c r="D1" s="254"/>
      <c r="E1" s="254"/>
    </row>
    <row r="2" spans="2:6" ht="13.5">
      <c r="B2" s="281" t="s">
        <v>37</v>
      </c>
      <c r="C2" s="281"/>
      <c r="D2" s="281"/>
      <c r="E2" s="281"/>
      <c r="F2" s="31"/>
    </row>
    <row r="3" spans="2:5" ht="48" customHeight="1">
      <c r="B3" s="257" t="s">
        <v>91</v>
      </c>
      <c r="C3" s="257"/>
      <c r="D3" s="257"/>
      <c r="E3" s="257"/>
    </row>
    <row r="4" spans="2:5" ht="60" customHeight="1">
      <c r="B4" s="39" t="s">
        <v>87</v>
      </c>
      <c r="C4" s="39" t="s">
        <v>92</v>
      </c>
      <c r="D4" s="39" t="s">
        <v>93</v>
      </c>
      <c r="E4" s="39" t="s">
        <v>94</v>
      </c>
    </row>
    <row r="5" spans="2:5" ht="18" customHeight="1">
      <c r="B5" s="239"/>
      <c r="C5" s="111"/>
      <c r="D5" s="111"/>
      <c r="E5" s="40" t="e">
        <f aca="true" t="shared" si="0" ref="E5:E10">D5/C5*100</f>
        <v>#DIV/0!</v>
      </c>
    </row>
    <row r="6" spans="2:5" ht="18" customHeight="1">
      <c r="B6" s="239"/>
      <c r="C6" s="111"/>
      <c r="D6" s="111"/>
      <c r="E6" s="40" t="e">
        <f t="shared" si="0"/>
        <v>#DIV/0!</v>
      </c>
    </row>
    <row r="7" spans="2:5" ht="18" customHeight="1">
      <c r="B7" s="239"/>
      <c r="C7" s="111"/>
      <c r="D7" s="111"/>
      <c r="E7" s="40" t="e">
        <f t="shared" si="0"/>
        <v>#DIV/0!</v>
      </c>
    </row>
    <row r="8" spans="2:5" ht="18" customHeight="1">
      <c r="B8" s="239"/>
      <c r="C8" s="111"/>
      <c r="D8" s="111"/>
      <c r="E8" s="40" t="e">
        <f t="shared" si="0"/>
        <v>#DIV/0!</v>
      </c>
    </row>
    <row r="9" spans="2:5" ht="18" customHeight="1">
      <c r="B9" s="239"/>
      <c r="C9" s="111"/>
      <c r="D9" s="111"/>
      <c r="E9" s="40" t="e">
        <f t="shared" si="0"/>
        <v>#DIV/0!</v>
      </c>
    </row>
    <row r="10" spans="2:10" ht="18" customHeight="1">
      <c r="B10" s="239"/>
      <c r="C10" s="111"/>
      <c r="D10" s="111"/>
      <c r="E10" s="40" t="e">
        <f t="shared" si="0"/>
        <v>#DIV/0!</v>
      </c>
      <c r="I10" s="251" t="s">
        <v>289</v>
      </c>
      <c r="J10" s="251"/>
    </row>
    <row r="11" spans="2:5" ht="18" customHeight="1">
      <c r="B11" s="110"/>
      <c r="C11" s="108"/>
      <c r="D11" s="108"/>
      <c r="E11" s="109"/>
    </row>
    <row r="12" spans="2:5" ht="15" customHeight="1">
      <c r="B12" s="285"/>
      <c r="C12" s="286"/>
      <c r="D12" s="286"/>
      <c r="E12" s="287"/>
    </row>
  </sheetData>
  <sheetProtection sheet="1" objects="1" scenarios="1" selectLockedCells="1"/>
  <mergeCells count="5">
    <mergeCell ref="I10:J10"/>
    <mergeCell ref="B1:E1"/>
    <mergeCell ref="B3:E3"/>
    <mergeCell ref="B12:E12"/>
    <mergeCell ref="B2:E2"/>
  </mergeCells>
  <conditionalFormatting sqref="E5:E11">
    <cfRule type="expression" priority="1" dxfId="0" stopIfTrue="1">
      <formula>ISERROR(E5)</formula>
    </cfRule>
  </conditionalFormatting>
  <dataValidations count="1">
    <dataValidation allowBlank="1" showInputMessage="1" prompt="Add any comments here" sqref="B12:E12"/>
  </dataValidations>
  <hyperlinks>
    <hyperlink ref="I10:J10" location="Contents!A1" display="to Table of Contents"/>
  </hyperlinks>
  <printOptions/>
  <pageMargins left="0.75" right="0.75" top="1" bottom="1" header="0.5" footer="0.5"/>
  <pageSetup horizontalDpi="600" verticalDpi="600" orientation="portrait" r:id="rId1"/>
  <ignoredErrors>
    <ignoredError sqref="E10 E5:E9" evalError="1"/>
  </ignoredErrors>
</worksheet>
</file>

<file path=xl/worksheets/sheet14.xml><?xml version="1.0" encoding="utf-8"?>
<worksheet xmlns="http://schemas.openxmlformats.org/spreadsheetml/2006/main" xmlns:r="http://schemas.openxmlformats.org/officeDocument/2006/relationships">
  <sheetPr codeName="Sheet13"/>
  <dimension ref="B1:H18"/>
  <sheetViews>
    <sheetView showGridLines="0" showRowColHeaders="0" zoomScalePageLayoutView="0" workbookViewId="0" topLeftCell="A1">
      <selection activeCell="B7" sqref="B7"/>
    </sheetView>
  </sheetViews>
  <sheetFormatPr defaultColWidth="9.140625" defaultRowHeight="12.75"/>
  <cols>
    <col min="2" max="2" width="48.57421875" style="0" customWidth="1"/>
    <col min="3" max="3" width="14.57421875" style="0" customWidth="1"/>
  </cols>
  <sheetData>
    <row r="1" spans="2:3" ht="60" customHeight="1">
      <c r="B1" s="254"/>
      <c r="C1" s="254"/>
    </row>
    <row r="2" spans="2:3" ht="13.5">
      <c r="B2" s="281" t="s">
        <v>37</v>
      </c>
      <c r="C2" s="281"/>
    </row>
    <row r="3" spans="2:3" ht="30" customHeight="1">
      <c r="B3" s="257" t="s">
        <v>95</v>
      </c>
      <c r="C3" s="257"/>
    </row>
    <row r="4" spans="2:3" ht="24" customHeight="1">
      <c r="B4" s="291" t="str">
        <f>"during year ending "&amp;TEXT(FYE,"mm/dd/yyyy")</f>
        <v>during year ending 01/00/1900</v>
      </c>
      <c r="C4" s="291"/>
    </row>
    <row r="5" spans="2:6" ht="96" customHeight="1">
      <c r="B5" s="289" t="s">
        <v>98</v>
      </c>
      <c r="C5" s="290"/>
      <c r="F5" s="41"/>
    </row>
    <row r="6" spans="2:3" ht="24" customHeight="1">
      <c r="B6" s="34" t="s">
        <v>96</v>
      </c>
      <c r="C6" s="5" t="s">
        <v>97</v>
      </c>
    </row>
    <row r="7" spans="2:3" ht="18" customHeight="1">
      <c r="B7" s="113"/>
      <c r="C7" s="114"/>
    </row>
    <row r="8" spans="2:3" ht="18" customHeight="1">
      <c r="B8" s="113"/>
      <c r="C8" s="114"/>
    </row>
    <row r="9" spans="2:3" ht="18" customHeight="1">
      <c r="B9" s="113"/>
      <c r="C9" s="114"/>
    </row>
    <row r="10" spans="2:3" ht="18" customHeight="1">
      <c r="B10" s="113"/>
      <c r="C10" s="114"/>
    </row>
    <row r="11" spans="2:3" ht="18" customHeight="1">
      <c r="B11" s="113"/>
      <c r="C11" s="114"/>
    </row>
    <row r="12" spans="2:3" ht="18" customHeight="1">
      <c r="B12" s="113"/>
      <c r="C12" s="114"/>
    </row>
    <row r="13" spans="2:3" ht="18" customHeight="1">
      <c r="B13" s="113"/>
      <c r="C13" s="114"/>
    </row>
    <row r="14" spans="2:3" ht="18" customHeight="1">
      <c r="B14" s="113"/>
      <c r="C14" s="114"/>
    </row>
    <row r="15" spans="2:3" ht="18" customHeight="1">
      <c r="B15" s="113"/>
      <c r="C15" s="114"/>
    </row>
    <row r="16" spans="2:8" ht="18" customHeight="1">
      <c r="B16" s="113"/>
      <c r="C16" s="114"/>
      <c r="G16" s="251" t="s">
        <v>289</v>
      </c>
      <c r="H16" s="251"/>
    </row>
    <row r="17" spans="2:3" ht="18" customHeight="1">
      <c r="B17" s="92"/>
      <c r="C17" s="112"/>
    </row>
    <row r="18" spans="2:3" ht="25.5" customHeight="1">
      <c r="B18" s="285"/>
      <c r="C18" s="287"/>
    </row>
  </sheetData>
  <sheetProtection sheet="1" objects="1" scenarios="1" selectLockedCells="1"/>
  <mergeCells count="7">
    <mergeCell ref="G16:H16"/>
    <mergeCell ref="B1:C1"/>
    <mergeCell ref="B18:C18"/>
    <mergeCell ref="B5:C5"/>
    <mergeCell ref="B2:C2"/>
    <mergeCell ref="B3:C3"/>
    <mergeCell ref="B4:C4"/>
  </mergeCells>
  <dataValidations count="1">
    <dataValidation allowBlank="1" showInputMessage="1" prompt="Enter any comments" sqref="B18"/>
  </dataValidations>
  <hyperlinks>
    <hyperlink ref="G16:H16" location="Contents!A1" display="to Table of Contents"/>
  </hyperlink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Sheet14"/>
  <dimension ref="B1:S55"/>
  <sheetViews>
    <sheetView showGridLines="0" showRowColHeaders="0" zoomScalePageLayoutView="0" workbookViewId="0" topLeftCell="A1">
      <selection activeCell="E7" sqref="E7"/>
    </sheetView>
  </sheetViews>
  <sheetFormatPr defaultColWidth="9.140625" defaultRowHeight="12.75"/>
  <cols>
    <col min="4" max="4" width="10.57421875" style="0" customWidth="1"/>
    <col min="5" max="6" width="12.57421875" style="0" customWidth="1"/>
    <col min="7" max="7" width="16.57421875" style="0" customWidth="1"/>
  </cols>
  <sheetData>
    <row r="1" spans="2:19" ht="60" customHeight="1">
      <c r="B1" s="254"/>
      <c r="C1" s="254"/>
      <c r="D1" s="254"/>
      <c r="E1" s="254"/>
      <c r="F1" s="254"/>
      <c r="G1" s="254"/>
      <c r="N1" s="43"/>
      <c r="O1" s="36"/>
      <c r="P1" s="36"/>
      <c r="Q1" s="36"/>
      <c r="R1" s="36"/>
      <c r="S1" s="36"/>
    </row>
    <row r="2" spans="2:18" ht="13.5">
      <c r="B2" s="281" t="s">
        <v>37</v>
      </c>
      <c r="C2" s="274"/>
      <c r="D2" s="274"/>
      <c r="E2" s="274"/>
      <c r="F2" s="274"/>
      <c r="G2" s="274"/>
      <c r="N2" s="43"/>
      <c r="O2" s="36"/>
      <c r="P2" s="36"/>
      <c r="Q2" s="36"/>
      <c r="R2" s="36"/>
    </row>
    <row r="3" spans="2:7" ht="30" customHeight="1">
      <c r="B3" s="257" t="s">
        <v>99</v>
      </c>
      <c r="C3" s="257"/>
      <c r="D3" s="257"/>
      <c r="E3" s="257"/>
      <c r="F3" s="257"/>
      <c r="G3" s="257"/>
    </row>
    <row r="4" spans="2:7" ht="72" customHeight="1">
      <c r="B4" s="298" t="s">
        <v>103</v>
      </c>
      <c r="C4" s="299"/>
      <c r="D4" s="299"/>
      <c r="E4" s="299"/>
      <c r="F4" s="299"/>
      <c r="G4" s="299"/>
    </row>
    <row r="5" spans="4:6" ht="24" customHeight="1">
      <c r="D5" s="295" t="s">
        <v>87</v>
      </c>
      <c r="E5" s="300" t="s">
        <v>100</v>
      </c>
      <c r="F5" s="300"/>
    </row>
    <row r="6" spans="4:6" ht="12">
      <c r="D6" s="280"/>
      <c r="E6" s="42" t="s">
        <v>101</v>
      </c>
      <c r="F6" s="42" t="s">
        <v>102</v>
      </c>
    </row>
    <row r="7" spans="4:6" ht="18" customHeight="1">
      <c r="D7" s="240"/>
      <c r="E7" s="116"/>
      <c r="F7" s="116"/>
    </row>
    <row r="8" spans="4:6" ht="18" customHeight="1">
      <c r="D8" s="240"/>
      <c r="E8" s="116"/>
      <c r="F8" s="116"/>
    </row>
    <row r="9" spans="4:6" ht="18" customHeight="1">
      <c r="D9" s="240"/>
      <c r="E9" s="116"/>
      <c r="F9" s="116"/>
    </row>
    <row r="10" spans="4:6" ht="18" customHeight="1">
      <c r="D10" s="240"/>
      <c r="E10" s="116"/>
      <c r="F10" s="116"/>
    </row>
    <row r="11" spans="4:6" ht="18" customHeight="1">
      <c r="D11" s="240"/>
      <c r="E11" s="116"/>
      <c r="F11" s="116"/>
    </row>
    <row r="12" spans="4:6" ht="18" customHeight="1">
      <c r="D12" s="240"/>
      <c r="E12" s="116"/>
      <c r="F12" s="116"/>
    </row>
    <row r="13" spans="4:6" ht="15" customHeight="1">
      <c r="D13" s="128"/>
      <c r="E13" s="117"/>
      <c r="F13" s="117"/>
    </row>
    <row r="14" spans="3:12" ht="15" customHeight="1">
      <c r="C14" s="303"/>
      <c r="D14" s="286"/>
      <c r="E14" s="286"/>
      <c r="F14" s="287"/>
      <c r="K14" s="251" t="s">
        <v>289</v>
      </c>
      <c r="L14" s="251"/>
    </row>
    <row r="15" spans="2:7" ht="180" customHeight="1">
      <c r="B15" s="297"/>
      <c r="C15" s="292"/>
      <c r="D15" s="292"/>
      <c r="E15" s="292"/>
      <c r="F15" s="292"/>
      <c r="G15" s="292"/>
    </row>
    <row r="16" spans="4:6" ht="57" customHeight="1">
      <c r="D16" s="28" t="s">
        <v>104</v>
      </c>
      <c r="E16" s="295" t="s">
        <v>105</v>
      </c>
      <c r="F16" s="295"/>
    </row>
    <row r="17" spans="4:6" ht="18" customHeight="1">
      <c r="D17" s="241"/>
      <c r="E17" s="296"/>
      <c r="F17" s="296"/>
    </row>
    <row r="18" spans="4:6" ht="18" customHeight="1">
      <c r="D18" s="241"/>
      <c r="E18" s="296"/>
      <c r="F18" s="296"/>
    </row>
    <row r="19" spans="4:6" ht="18" customHeight="1">
      <c r="D19" s="241"/>
      <c r="E19" s="296"/>
      <c r="F19" s="296"/>
    </row>
    <row r="20" spans="4:6" ht="18" customHeight="1">
      <c r="D20" s="241"/>
      <c r="E20" s="296"/>
      <c r="F20" s="296"/>
    </row>
    <row r="21" spans="4:6" ht="18" customHeight="1">
      <c r="D21" s="241"/>
      <c r="E21" s="296"/>
      <c r="F21" s="296"/>
    </row>
    <row r="22" spans="4:6" ht="18" customHeight="1">
      <c r="D22" s="241"/>
      <c r="E22" s="296"/>
      <c r="F22" s="296"/>
    </row>
    <row r="23" spans="4:6" ht="15" customHeight="1">
      <c r="D23" s="126"/>
      <c r="E23" s="127"/>
      <c r="F23" s="127"/>
    </row>
    <row r="24" spans="3:12" ht="15" customHeight="1">
      <c r="C24" s="303"/>
      <c r="D24" s="286"/>
      <c r="E24" s="286"/>
      <c r="F24" s="287"/>
      <c r="K24" s="251" t="s">
        <v>289</v>
      </c>
      <c r="L24" s="251"/>
    </row>
    <row r="25" spans="2:7" ht="108" customHeight="1">
      <c r="B25" s="297" t="s">
        <v>106</v>
      </c>
      <c r="C25" s="292"/>
      <c r="D25" s="292"/>
      <c r="E25" s="292"/>
      <c r="F25" s="292"/>
      <c r="G25" s="292"/>
    </row>
    <row r="26" spans="2:7" ht="72" customHeight="1">
      <c r="B26" s="297" t="s">
        <v>107</v>
      </c>
      <c r="C26" s="292"/>
      <c r="D26" s="292"/>
      <c r="E26" s="292"/>
      <c r="F26" s="292"/>
      <c r="G26" s="292"/>
    </row>
    <row r="27" spans="3:7" ht="156" customHeight="1">
      <c r="C27" s="292"/>
      <c r="D27" s="292"/>
      <c r="E27" s="292"/>
      <c r="F27" s="292"/>
      <c r="G27" s="292"/>
    </row>
    <row r="28" spans="3:7" ht="90" customHeight="1">
      <c r="C28" s="292"/>
      <c r="D28" s="292"/>
      <c r="E28" s="292"/>
      <c r="F28" s="292"/>
      <c r="G28" s="292"/>
    </row>
    <row r="29" spans="3:6" ht="36" customHeight="1">
      <c r="C29" s="292" t="s">
        <v>113</v>
      </c>
      <c r="D29" s="293"/>
      <c r="E29" s="17" t="s">
        <v>108</v>
      </c>
      <c r="F29" s="17" t="s">
        <v>109</v>
      </c>
    </row>
    <row r="30" spans="3:12" ht="18" customHeight="1">
      <c r="C30" s="294" t="s">
        <v>101</v>
      </c>
      <c r="D30" s="294"/>
      <c r="E30" s="116"/>
      <c r="F30" s="116"/>
      <c r="K30" s="251" t="s">
        <v>289</v>
      </c>
      <c r="L30" s="251"/>
    </row>
    <row r="31" spans="3:6" ht="18" customHeight="1">
      <c r="C31" s="294" t="s">
        <v>110</v>
      </c>
      <c r="D31" s="294"/>
      <c r="E31" s="116"/>
      <c r="F31" s="116"/>
    </row>
    <row r="32" spans="3:6" ht="18" customHeight="1">
      <c r="C32" s="294" t="s">
        <v>111</v>
      </c>
      <c r="D32" s="294"/>
      <c r="E32" s="116"/>
      <c r="F32" s="116"/>
    </row>
    <row r="33" spans="2:7" ht="18" customHeight="1">
      <c r="B33" s="43"/>
      <c r="C33" s="294" t="s">
        <v>112</v>
      </c>
      <c r="D33" s="294"/>
      <c r="E33" s="118"/>
      <c r="F33" s="118"/>
      <c r="G33" s="44"/>
    </row>
    <row r="34" spans="2:7" ht="15" customHeight="1">
      <c r="B34" s="43"/>
      <c r="C34" s="101"/>
      <c r="D34" s="101"/>
      <c r="E34" s="117"/>
      <c r="F34" s="115"/>
      <c r="G34" s="44"/>
    </row>
    <row r="35" spans="3:6" ht="15" customHeight="1">
      <c r="C35" s="304"/>
      <c r="D35" s="259"/>
      <c r="E35" s="259"/>
      <c r="F35" s="260"/>
    </row>
    <row r="36" spans="3:6" ht="15" customHeight="1">
      <c r="C36" s="131"/>
      <c r="D36" s="121"/>
      <c r="E36" s="121"/>
      <c r="F36" s="121"/>
    </row>
    <row r="37" spans="2:7" ht="132" customHeight="1">
      <c r="B37" s="307" t="s">
        <v>269</v>
      </c>
      <c r="C37" s="308"/>
      <c r="D37" s="308"/>
      <c r="E37" s="308"/>
      <c r="F37" s="308"/>
      <c r="G37" s="308"/>
    </row>
    <row r="38" spans="2:7" ht="42" customHeight="1">
      <c r="B38" s="310"/>
      <c r="C38" s="311"/>
      <c r="D38" s="129" t="s">
        <v>256</v>
      </c>
      <c r="E38" s="129" t="s">
        <v>257</v>
      </c>
      <c r="F38" s="129" t="s">
        <v>258</v>
      </c>
      <c r="G38" s="122"/>
    </row>
    <row r="39" spans="2:7" ht="15" customHeight="1">
      <c r="B39" s="301" t="s">
        <v>259</v>
      </c>
      <c r="C39" s="302"/>
      <c r="D39" s="119"/>
      <c r="E39" s="119"/>
      <c r="F39" s="119"/>
      <c r="G39" s="122"/>
    </row>
    <row r="40" spans="2:7" ht="15" customHeight="1">
      <c r="B40" s="301" t="s">
        <v>260</v>
      </c>
      <c r="C40" s="302"/>
      <c r="D40" s="119"/>
      <c r="E40" s="119"/>
      <c r="F40" s="119"/>
      <c r="G40" s="122"/>
    </row>
    <row r="41" spans="2:7" ht="15" customHeight="1">
      <c r="B41" s="123"/>
      <c r="C41" s="121"/>
      <c r="D41" s="132"/>
      <c r="E41" s="132"/>
      <c r="F41" s="132"/>
      <c r="G41" s="122"/>
    </row>
    <row r="42" spans="2:12" ht="15" customHeight="1">
      <c r="B42" s="309"/>
      <c r="C42" s="286"/>
      <c r="D42" s="286"/>
      <c r="E42" s="286"/>
      <c r="F42" s="287"/>
      <c r="G42" s="120"/>
      <c r="K42" s="251" t="s">
        <v>289</v>
      </c>
      <c r="L42" s="251"/>
    </row>
    <row r="43" spans="2:7" ht="15" customHeight="1">
      <c r="B43" s="124"/>
      <c r="C43" s="124"/>
      <c r="D43" s="124"/>
      <c r="E43" s="124"/>
      <c r="F43" s="124"/>
      <c r="G43" s="120"/>
    </row>
    <row r="44" spans="2:7" ht="36" customHeight="1">
      <c r="B44" s="294" t="s">
        <v>114</v>
      </c>
      <c r="C44" s="294"/>
      <c r="D44" s="294"/>
      <c r="E44" s="294"/>
      <c r="F44" s="294"/>
      <c r="G44" s="294"/>
    </row>
    <row r="45" spans="2:6" ht="22.5">
      <c r="B45" s="305" t="s">
        <v>115</v>
      </c>
      <c r="C45" s="306"/>
      <c r="D45" s="306"/>
      <c r="E45" s="306"/>
      <c r="F45" s="17" t="s">
        <v>116</v>
      </c>
    </row>
    <row r="46" spans="2:6" ht="15" customHeight="1">
      <c r="B46" s="303"/>
      <c r="C46" s="286"/>
      <c r="D46" s="286"/>
      <c r="E46" s="287"/>
      <c r="F46" s="116"/>
    </row>
    <row r="47" spans="2:6" ht="15" customHeight="1">
      <c r="B47" s="303"/>
      <c r="C47" s="286"/>
      <c r="D47" s="286"/>
      <c r="E47" s="287"/>
      <c r="F47" s="116"/>
    </row>
    <row r="48" spans="2:6" ht="15" customHeight="1">
      <c r="B48" s="303"/>
      <c r="C48" s="286"/>
      <c r="D48" s="286"/>
      <c r="E48" s="287"/>
      <c r="F48" s="116"/>
    </row>
    <row r="49" spans="2:6" ht="15" customHeight="1">
      <c r="B49" s="303"/>
      <c r="C49" s="286"/>
      <c r="D49" s="286"/>
      <c r="E49" s="287"/>
      <c r="F49" s="116"/>
    </row>
    <row r="50" spans="2:6" ht="15" customHeight="1">
      <c r="B50" s="303"/>
      <c r="C50" s="286"/>
      <c r="D50" s="286"/>
      <c r="E50" s="287"/>
      <c r="F50" s="116"/>
    </row>
    <row r="51" spans="2:6" ht="15" customHeight="1">
      <c r="B51" s="303"/>
      <c r="C51" s="286"/>
      <c r="D51" s="286"/>
      <c r="E51" s="287"/>
      <c r="F51" s="116"/>
    </row>
    <row r="52" spans="2:6" ht="15" customHeight="1">
      <c r="B52" s="303"/>
      <c r="C52" s="286"/>
      <c r="D52" s="286"/>
      <c r="E52" s="287"/>
      <c r="F52" s="116"/>
    </row>
    <row r="53" spans="2:6" ht="15" customHeight="1">
      <c r="B53" s="303"/>
      <c r="C53" s="286"/>
      <c r="D53" s="286"/>
      <c r="E53" s="287"/>
      <c r="F53" s="116"/>
    </row>
    <row r="54" spans="3:6" ht="12">
      <c r="C54" s="125"/>
      <c r="D54" s="125"/>
      <c r="E54" s="125"/>
      <c r="F54" s="117"/>
    </row>
    <row r="55" spans="2:6" ht="15" customHeight="1">
      <c r="B55" s="303"/>
      <c r="C55" s="286"/>
      <c r="D55" s="286"/>
      <c r="E55" s="286"/>
      <c r="F55" s="287"/>
    </row>
  </sheetData>
  <sheetProtection sheet="1" objects="1" scenarios="1" selectLockedCells="1"/>
  <mergeCells count="46">
    <mergeCell ref="K14:L14"/>
    <mergeCell ref="K24:L24"/>
    <mergeCell ref="K42:L42"/>
    <mergeCell ref="K30:L30"/>
    <mergeCell ref="B38:C38"/>
    <mergeCell ref="B39:C39"/>
    <mergeCell ref="B53:E53"/>
    <mergeCell ref="B55:F55"/>
    <mergeCell ref="C24:F24"/>
    <mergeCell ref="C14:F14"/>
    <mergeCell ref="B42:F42"/>
    <mergeCell ref="B46:E46"/>
    <mergeCell ref="B47:E47"/>
    <mergeCell ref="B48:E48"/>
    <mergeCell ref="C27:G27"/>
    <mergeCell ref="C28:G28"/>
    <mergeCell ref="B51:E51"/>
    <mergeCell ref="B52:E52"/>
    <mergeCell ref="C32:D32"/>
    <mergeCell ref="C33:D33"/>
    <mergeCell ref="C35:F35"/>
    <mergeCell ref="B45:E45"/>
    <mergeCell ref="B44:G44"/>
    <mergeCell ref="B37:G37"/>
    <mergeCell ref="B49:E49"/>
    <mergeCell ref="B50:E50"/>
    <mergeCell ref="B4:G4"/>
    <mergeCell ref="B15:G15"/>
    <mergeCell ref="E5:F5"/>
    <mergeCell ref="D5:D6"/>
    <mergeCell ref="B40:C40"/>
    <mergeCell ref="C31:D31"/>
    <mergeCell ref="E18:F18"/>
    <mergeCell ref="E19:F19"/>
    <mergeCell ref="E20:F20"/>
    <mergeCell ref="E21:F21"/>
    <mergeCell ref="B1:G1"/>
    <mergeCell ref="C29:D29"/>
    <mergeCell ref="C30:D30"/>
    <mergeCell ref="E16:F16"/>
    <mergeCell ref="E17:F17"/>
    <mergeCell ref="E22:F22"/>
    <mergeCell ref="B25:G25"/>
    <mergeCell ref="B26:G26"/>
    <mergeCell ref="B2:G2"/>
    <mergeCell ref="B3:G3"/>
  </mergeCells>
  <dataValidations count="3">
    <dataValidation allowBlank="1" showInputMessage="1" prompt="Enter any comments here" sqref="C24 C35:C36 B42 B55"/>
    <dataValidation allowBlank="1" showInputMessage="1" prompt="Fiscal year (YYYY) for which contribution rate is to be used" sqref="D7:D12"/>
    <dataValidation allowBlank="1" showInputMessage="1" showErrorMessage="1" prompt="Enter any comments here" sqref="C14"/>
  </dataValidations>
  <hyperlinks>
    <hyperlink ref="K14:L14" location="Contents!A1" display="to Table of Contents"/>
    <hyperlink ref="K24:L24" location="Contents!A1" display="to Table of Contents"/>
    <hyperlink ref="K42:L42" location="Contents!A1" display="to Table of Contents"/>
    <hyperlink ref="K30:L30" location="Contents!A1" display="to Table of Contents"/>
  </hyperlinks>
  <printOptions horizontalCentered="1"/>
  <pageMargins left="0.75" right="0.75" top="0.75" bottom="0.75" header="0.5" footer="0.5"/>
  <pageSetup horizontalDpi="600" verticalDpi="600" orientation="portrait" r:id="rId2"/>
  <headerFooter alignWithMargins="0">
    <oddFooter>&amp;LFuture Contributions&amp;R&amp;8&amp;P</oddFooter>
  </headerFooter>
  <drawing r:id="rId1"/>
</worksheet>
</file>

<file path=xl/worksheets/sheet16.xml><?xml version="1.0" encoding="utf-8"?>
<worksheet xmlns="http://schemas.openxmlformats.org/spreadsheetml/2006/main" xmlns:r="http://schemas.openxmlformats.org/officeDocument/2006/relationships">
  <sheetPr codeName="Sheet15">
    <pageSetUpPr fitToPage="1"/>
  </sheetPr>
  <dimension ref="B1:M17"/>
  <sheetViews>
    <sheetView zoomScalePageLayoutView="0" workbookViewId="0" topLeftCell="A1">
      <selection activeCell="B8" sqref="B8"/>
    </sheetView>
  </sheetViews>
  <sheetFormatPr defaultColWidth="9.140625" defaultRowHeight="12.75"/>
  <cols>
    <col min="2" max="2" width="10.421875" style="0" customWidth="1"/>
    <col min="3" max="3" width="11.421875" style="0" customWidth="1"/>
  </cols>
  <sheetData>
    <row r="1" spans="2:8" ht="60" customHeight="1">
      <c r="B1" s="254"/>
      <c r="C1" s="254"/>
      <c r="D1" s="254"/>
      <c r="E1" s="254"/>
      <c r="F1" s="254"/>
      <c r="G1" s="254"/>
      <c r="H1" s="254"/>
    </row>
    <row r="2" spans="2:8" ht="21.75" customHeight="1">
      <c r="B2" s="274" t="s">
        <v>37</v>
      </c>
      <c r="C2" s="274"/>
      <c r="D2" s="274"/>
      <c r="E2" s="274"/>
      <c r="F2" s="274"/>
      <c r="G2" s="274"/>
      <c r="H2" s="274"/>
    </row>
    <row r="3" spans="2:8" ht="18" customHeight="1">
      <c r="B3" s="274" t="s">
        <v>117</v>
      </c>
      <c r="C3" s="274"/>
      <c r="D3" s="274"/>
      <c r="E3" s="274"/>
      <c r="F3" s="274"/>
      <c r="G3" s="274"/>
      <c r="H3" s="274"/>
    </row>
    <row r="4" ht="18" customHeight="1">
      <c r="B4" t="s">
        <v>118</v>
      </c>
    </row>
    <row r="5" ht="12">
      <c r="L5" s="187"/>
    </row>
    <row r="6" spans="2:12" ht="12">
      <c r="B6" t="s">
        <v>119</v>
      </c>
      <c r="L6" s="187"/>
    </row>
    <row r="7" ht="12">
      <c r="L7" s="151"/>
    </row>
    <row r="8" spans="2:12" ht="12">
      <c r="B8" s="152"/>
      <c r="L8" s="187"/>
    </row>
    <row r="17" spans="12:13" ht="12">
      <c r="L17" s="251" t="s">
        <v>289</v>
      </c>
      <c r="M17" s="251"/>
    </row>
  </sheetData>
  <sheetProtection sheet="1" objects="1" scenarios="1"/>
  <mergeCells count="4">
    <mergeCell ref="B1:H1"/>
    <mergeCell ref="B2:H2"/>
    <mergeCell ref="B3:H3"/>
    <mergeCell ref="L17:M17"/>
  </mergeCells>
  <hyperlinks>
    <hyperlink ref="L17:M17" location="Contents!A1" display="to Table of Contents"/>
  </hyperlinks>
  <printOptions/>
  <pageMargins left="0.75" right="0.75" top="1" bottom="1" header="0.5" footer="0.5"/>
  <pageSetup fitToHeight="1" fitToWidth="1"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6">
    <pageSetUpPr fitToPage="1"/>
  </sheetPr>
  <dimension ref="B1:O17"/>
  <sheetViews>
    <sheetView zoomScalePageLayoutView="0" workbookViewId="0" topLeftCell="A1">
      <selection activeCell="B7" sqref="B7"/>
    </sheetView>
  </sheetViews>
  <sheetFormatPr defaultColWidth="9.140625" defaultRowHeight="12.75"/>
  <cols>
    <col min="13" max="13" width="10.421875" style="0" bestFit="1" customWidth="1"/>
  </cols>
  <sheetData>
    <row r="1" spans="2:8" ht="60" customHeight="1">
      <c r="B1" s="254"/>
      <c r="C1" s="254"/>
      <c r="D1" s="254"/>
      <c r="E1" s="254"/>
      <c r="F1" s="254"/>
      <c r="G1" s="254"/>
      <c r="H1" s="254"/>
    </row>
    <row r="2" ht="12">
      <c r="B2" t="s">
        <v>120</v>
      </c>
    </row>
    <row r="3" ht="12">
      <c r="B3" t="s">
        <v>121</v>
      </c>
    </row>
    <row r="5" ht="12">
      <c r="B5" t="s">
        <v>122</v>
      </c>
    </row>
    <row r="7" ht="12">
      <c r="B7" s="151"/>
    </row>
    <row r="8" ht="12">
      <c r="B8" s="151"/>
    </row>
    <row r="9" ht="12">
      <c r="B9" s="152"/>
    </row>
    <row r="10" ht="12">
      <c r="L10" s="151"/>
    </row>
    <row r="11" ht="12">
      <c r="L11" s="151"/>
    </row>
    <row r="12" ht="12">
      <c r="L12" s="151"/>
    </row>
    <row r="13" spans="12:15" ht="12">
      <c r="L13" s="151"/>
      <c r="M13" s="150"/>
      <c r="N13" s="150"/>
      <c r="O13" s="150"/>
    </row>
    <row r="17" spans="12:13" ht="12">
      <c r="L17" s="251" t="s">
        <v>289</v>
      </c>
      <c r="M17" s="251"/>
    </row>
  </sheetData>
  <sheetProtection sheet="1" objects="1" scenarios="1"/>
  <mergeCells count="2">
    <mergeCell ref="B1:H1"/>
    <mergeCell ref="L17:M17"/>
  </mergeCells>
  <hyperlinks>
    <hyperlink ref="L17:M17" location="Contents!A1" display="to Table of Contents"/>
  </hyperlinks>
  <printOptions/>
  <pageMargins left="0.75" right="0.75" top="1" bottom="1" header="0.5" footer="0.5"/>
  <pageSetup fitToHeight="1" fitToWidth="1" horizontalDpi="600" verticalDpi="600" orientation="portrait" r:id="rId2"/>
  <legacyDrawing r:id="rId1"/>
</worksheet>
</file>

<file path=xl/worksheets/sheet18.xml><?xml version="1.0" encoding="utf-8"?>
<worksheet xmlns="http://schemas.openxmlformats.org/spreadsheetml/2006/main" xmlns:r="http://schemas.openxmlformats.org/officeDocument/2006/relationships">
  <sheetPr codeName="Sheet17">
    <pageSetUpPr fitToPage="1"/>
  </sheetPr>
  <dimension ref="B1:L18"/>
  <sheetViews>
    <sheetView showGridLines="0" showRowColHeaders="0" zoomScalePageLayoutView="0" workbookViewId="0" topLeftCell="A1">
      <selection activeCell="C5" sqref="C5"/>
    </sheetView>
  </sheetViews>
  <sheetFormatPr defaultColWidth="9.140625" defaultRowHeight="12.75"/>
  <cols>
    <col min="3" max="8" width="12.57421875" style="0" customWidth="1"/>
  </cols>
  <sheetData>
    <row r="1" spans="2:8" ht="60" customHeight="1">
      <c r="B1" s="254"/>
      <c r="C1" s="254"/>
      <c r="D1" s="254"/>
      <c r="E1" s="254"/>
      <c r="F1" s="254"/>
      <c r="G1" s="254"/>
      <c r="H1" s="254"/>
    </row>
    <row r="2" spans="2:8" ht="13.5">
      <c r="B2" s="281" t="s">
        <v>123</v>
      </c>
      <c r="C2" s="281"/>
      <c r="D2" s="281"/>
      <c r="E2" s="281"/>
      <c r="F2" s="281"/>
      <c r="G2" s="281"/>
      <c r="H2" s="281"/>
    </row>
    <row r="3" spans="2:8" ht="24" customHeight="1">
      <c r="B3" s="281" t="s">
        <v>124</v>
      </c>
      <c r="C3" s="281"/>
      <c r="D3" s="281"/>
      <c r="E3" s="281"/>
      <c r="F3" s="281"/>
      <c r="G3" s="281"/>
      <c r="H3" s="281"/>
    </row>
    <row r="4" spans="2:8" ht="12">
      <c r="B4" s="300" t="s">
        <v>125</v>
      </c>
      <c r="C4" s="300"/>
      <c r="D4" s="300"/>
      <c r="E4" s="300"/>
      <c r="F4" s="300"/>
      <c r="G4" s="300"/>
      <c r="H4" s="300"/>
    </row>
    <row r="5" spans="2:8" ht="30" customHeight="1">
      <c r="B5" s="17" t="s">
        <v>126</v>
      </c>
      <c r="C5" s="95"/>
      <c r="D5" s="95"/>
      <c r="E5" s="95"/>
      <c r="F5" s="95"/>
      <c r="G5" s="95"/>
      <c r="H5" s="47" t="s">
        <v>127</v>
      </c>
    </row>
    <row r="6" spans="2:8" ht="18" customHeight="1">
      <c r="B6" s="242"/>
      <c r="C6" s="96"/>
      <c r="D6" s="96"/>
      <c r="E6" s="96"/>
      <c r="F6" s="96"/>
      <c r="G6" s="96"/>
      <c r="H6" s="46">
        <f>SUM(C6:G6)</f>
        <v>0</v>
      </c>
    </row>
    <row r="7" spans="2:8" ht="18" customHeight="1">
      <c r="B7" s="242"/>
      <c r="C7" s="96"/>
      <c r="D7" s="96"/>
      <c r="E7" s="96"/>
      <c r="F7" s="96"/>
      <c r="G7" s="96"/>
      <c r="H7" s="46">
        <f aca="true" t="shared" si="0" ref="H7:H15">SUM(C7:G7)</f>
        <v>0</v>
      </c>
    </row>
    <row r="8" spans="2:8" ht="18" customHeight="1">
      <c r="B8" s="242"/>
      <c r="C8" s="96"/>
      <c r="D8" s="96"/>
      <c r="E8" s="96"/>
      <c r="F8" s="96"/>
      <c r="G8" s="96"/>
      <c r="H8" s="46">
        <f t="shared" si="0"/>
        <v>0</v>
      </c>
    </row>
    <row r="9" spans="2:8" ht="18" customHeight="1">
      <c r="B9" s="242"/>
      <c r="C9" s="96"/>
      <c r="D9" s="96"/>
      <c r="E9" s="96"/>
      <c r="F9" s="96"/>
      <c r="G9" s="96"/>
      <c r="H9" s="46">
        <f t="shared" si="0"/>
        <v>0</v>
      </c>
    </row>
    <row r="10" spans="2:8" ht="18" customHeight="1">
      <c r="B10" s="242"/>
      <c r="C10" s="96"/>
      <c r="D10" s="96"/>
      <c r="E10" s="96"/>
      <c r="F10" s="96"/>
      <c r="G10" s="96"/>
      <c r="H10" s="46">
        <f t="shared" si="0"/>
        <v>0</v>
      </c>
    </row>
    <row r="11" spans="2:8" ht="18" customHeight="1">
      <c r="B11" s="242"/>
      <c r="C11" s="96"/>
      <c r="D11" s="96"/>
      <c r="E11" s="96"/>
      <c r="F11" s="96"/>
      <c r="G11" s="96"/>
      <c r="H11" s="46">
        <f t="shared" si="0"/>
        <v>0</v>
      </c>
    </row>
    <row r="12" spans="2:8" ht="18" customHeight="1">
      <c r="B12" s="242"/>
      <c r="C12" s="96"/>
      <c r="D12" s="96"/>
      <c r="E12" s="96"/>
      <c r="F12" s="96"/>
      <c r="G12" s="96"/>
      <c r="H12" s="46">
        <f t="shared" si="0"/>
        <v>0</v>
      </c>
    </row>
    <row r="13" spans="2:8" ht="18" customHeight="1">
      <c r="B13" s="242"/>
      <c r="C13" s="96"/>
      <c r="D13" s="96"/>
      <c r="E13" s="96"/>
      <c r="F13" s="96"/>
      <c r="G13" s="96"/>
      <c r="H13" s="46">
        <f t="shared" si="0"/>
        <v>0</v>
      </c>
    </row>
    <row r="14" spans="2:8" ht="18" customHeight="1">
      <c r="B14" s="242"/>
      <c r="C14" s="96"/>
      <c r="D14" s="96"/>
      <c r="E14" s="96"/>
      <c r="F14" s="96"/>
      <c r="G14" s="96"/>
      <c r="H14" s="46">
        <f t="shared" si="0"/>
        <v>0</v>
      </c>
    </row>
    <row r="15" spans="2:8" ht="18" customHeight="1">
      <c r="B15" s="242"/>
      <c r="C15" s="96"/>
      <c r="D15" s="96"/>
      <c r="E15" s="96"/>
      <c r="F15" s="96"/>
      <c r="G15" s="96"/>
      <c r="H15" s="46">
        <f t="shared" si="0"/>
        <v>0</v>
      </c>
    </row>
    <row r="16" spans="2:8" ht="48" customHeight="1">
      <c r="B16" s="292" t="s">
        <v>128</v>
      </c>
      <c r="C16" s="292"/>
      <c r="D16" s="292"/>
      <c r="E16" s="292"/>
      <c r="F16" s="292"/>
      <c r="G16" s="292"/>
      <c r="H16" s="292"/>
    </row>
    <row r="17" spans="2:8" ht="7.5" customHeight="1">
      <c r="B17" s="91"/>
      <c r="C17" s="91"/>
      <c r="D17" s="91"/>
      <c r="E17" s="91"/>
      <c r="F17" s="91"/>
      <c r="G17" s="91"/>
      <c r="H17" s="91"/>
    </row>
    <row r="18" spans="2:12" ht="15" customHeight="1">
      <c r="B18" s="304"/>
      <c r="C18" s="259"/>
      <c r="D18" s="259"/>
      <c r="E18" s="259"/>
      <c r="F18" s="259"/>
      <c r="G18" s="259"/>
      <c r="H18" s="260"/>
      <c r="K18" s="251" t="s">
        <v>289</v>
      </c>
      <c r="L18" s="251"/>
    </row>
  </sheetData>
  <sheetProtection sheet="1" objects="1" scenarios="1" selectLockedCells="1"/>
  <mergeCells count="7">
    <mergeCell ref="K18:L18"/>
    <mergeCell ref="B1:H1"/>
    <mergeCell ref="B18:H18"/>
    <mergeCell ref="B2:H2"/>
    <mergeCell ref="B3:H3"/>
    <mergeCell ref="B4:H4"/>
    <mergeCell ref="B16:H16"/>
  </mergeCells>
  <dataValidations count="2">
    <dataValidation allowBlank="1" showInputMessage="1" showErrorMessage="1" prompt="Benefit type; e.g., Service Retirement, Ordinary Disability" sqref="C5"/>
    <dataValidation allowBlank="1" showInputMessage="1" showErrorMessage="1" prompt="Enter any comments here" sqref="B18"/>
  </dataValidations>
  <hyperlinks>
    <hyperlink ref="K18:L18" location="Contents!A1" display="to Table of Contents"/>
  </hyperlinks>
  <printOptions/>
  <pageMargins left="0.75" right="0.75" top="1" bottom="1" header="0.5" footer="0.5"/>
  <pageSetup fitToHeight="1" fitToWidth="1" horizontalDpi="600" verticalDpi="600" orientation="portrait" r:id="rId1"/>
  <ignoredErrors>
    <ignoredError sqref="H6:H15" formulaRange="1"/>
  </ignoredErrors>
</worksheet>
</file>

<file path=xl/worksheets/sheet19.xml><?xml version="1.0" encoding="utf-8"?>
<worksheet xmlns="http://schemas.openxmlformats.org/spreadsheetml/2006/main" xmlns:r="http://schemas.openxmlformats.org/officeDocument/2006/relationships">
  <sheetPr codeName="Sheet18"/>
  <dimension ref="B1:L50"/>
  <sheetViews>
    <sheetView showGridLines="0" showRowColHeaders="0" zoomScalePageLayoutView="0" workbookViewId="0" topLeftCell="A1">
      <selection activeCell="D7" sqref="D7"/>
    </sheetView>
  </sheetViews>
  <sheetFormatPr defaultColWidth="9.140625" defaultRowHeight="12.75"/>
  <cols>
    <col min="2" max="2" width="4.57421875" style="0" customWidth="1"/>
    <col min="3" max="3" width="14.57421875" style="0" customWidth="1"/>
    <col min="4" max="4" width="12.57421875" style="0" customWidth="1"/>
    <col min="5" max="5" width="16.57421875" style="0" customWidth="1"/>
    <col min="6" max="6" width="7.00390625" style="0" customWidth="1"/>
  </cols>
  <sheetData>
    <row r="1" spans="2:5" ht="60" customHeight="1">
      <c r="B1" s="254"/>
      <c r="C1" s="254"/>
      <c r="D1" s="254"/>
      <c r="E1" s="254"/>
    </row>
    <row r="2" spans="2:6" ht="13.5">
      <c r="B2" s="281" t="s">
        <v>123</v>
      </c>
      <c r="C2" s="281"/>
      <c r="D2" s="281"/>
      <c r="E2" s="281"/>
      <c r="F2" s="281"/>
    </row>
    <row r="3" spans="2:6" ht="30" customHeight="1">
      <c r="B3" s="281" t="s">
        <v>129</v>
      </c>
      <c r="C3" s="281"/>
      <c r="D3" s="281"/>
      <c r="E3" s="281"/>
      <c r="F3" s="281"/>
    </row>
    <row r="4" spans="2:6" ht="24" customHeight="1">
      <c r="B4" s="291" t="str">
        <f>"as of "&amp;TEXT(ValDate,"mmmm dd, yyyy")</f>
        <v>as of January 00, 1900</v>
      </c>
      <c r="C4" s="291"/>
      <c r="D4" s="291"/>
      <c r="E4" s="291"/>
      <c r="F4" s="291"/>
    </row>
    <row r="5" spans="2:6" ht="24" customHeight="1">
      <c r="B5" s="314" t="s">
        <v>32</v>
      </c>
      <c r="C5" s="314"/>
      <c r="D5" s="314"/>
      <c r="E5" s="314"/>
      <c r="F5" s="314"/>
    </row>
    <row r="6" spans="2:6" ht="24" customHeight="1">
      <c r="B6" s="38"/>
      <c r="C6" s="39" t="s">
        <v>130</v>
      </c>
      <c r="D6" s="39" t="s">
        <v>131</v>
      </c>
      <c r="E6" s="39" t="s">
        <v>146</v>
      </c>
      <c r="F6" s="38"/>
    </row>
    <row r="7" spans="2:6" ht="18" customHeight="1">
      <c r="B7" s="38"/>
      <c r="C7" s="162" t="s">
        <v>132</v>
      </c>
      <c r="D7" s="163"/>
      <c r="E7" s="163"/>
      <c r="F7" s="38"/>
    </row>
    <row r="8" spans="2:6" ht="18" customHeight="1">
      <c r="B8" s="38"/>
      <c r="C8" s="162" t="s">
        <v>133</v>
      </c>
      <c r="D8" s="163"/>
      <c r="E8" s="163"/>
      <c r="F8" s="38"/>
    </row>
    <row r="9" spans="2:6" ht="18" customHeight="1">
      <c r="B9" s="38"/>
      <c r="C9" s="162" t="s">
        <v>134</v>
      </c>
      <c r="D9" s="163"/>
      <c r="E9" s="163"/>
      <c r="F9" s="38"/>
    </row>
    <row r="10" spans="2:6" ht="18" customHeight="1">
      <c r="B10" s="38"/>
      <c r="C10" s="162" t="s">
        <v>135</v>
      </c>
      <c r="D10" s="163"/>
      <c r="E10" s="163"/>
      <c r="F10" s="38"/>
    </row>
    <row r="11" spans="2:6" ht="18" customHeight="1">
      <c r="B11" s="38"/>
      <c r="C11" s="162" t="s">
        <v>136</v>
      </c>
      <c r="D11" s="163"/>
      <c r="E11" s="163"/>
      <c r="F11" s="38"/>
    </row>
    <row r="12" spans="2:6" ht="18" customHeight="1">
      <c r="B12" s="38"/>
      <c r="C12" s="162" t="s">
        <v>137</v>
      </c>
      <c r="D12" s="163"/>
      <c r="E12" s="163"/>
      <c r="F12" s="38"/>
    </row>
    <row r="13" spans="2:6" ht="18" customHeight="1">
      <c r="B13" s="38"/>
      <c r="C13" s="162" t="s">
        <v>138</v>
      </c>
      <c r="D13" s="163"/>
      <c r="E13" s="163"/>
      <c r="F13" s="38"/>
    </row>
    <row r="14" spans="2:6" ht="18" customHeight="1">
      <c r="B14" s="38"/>
      <c r="C14" s="162" t="s">
        <v>139</v>
      </c>
      <c r="D14" s="163"/>
      <c r="E14" s="163"/>
      <c r="F14" s="38"/>
    </row>
    <row r="15" spans="2:6" ht="18" customHeight="1">
      <c r="B15" s="38"/>
      <c r="C15" s="162" t="s">
        <v>140</v>
      </c>
      <c r="D15" s="163"/>
      <c r="E15" s="163"/>
      <c r="F15" s="38"/>
    </row>
    <row r="16" spans="2:6" ht="18" customHeight="1">
      <c r="B16" s="38"/>
      <c r="C16" s="162" t="s">
        <v>141</v>
      </c>
      <c r="D16" s="163"/>
      <c r="E16" s="163"/>
      <c r="F16" s="38"/>
    </row>
    <row r="17" spans="2:12" ht="18" customHeight="1">
      <c r="B17" s="38"/>
      <c r="C17" s="162" t="s">
        <v>142</v>
      </c>
      <c r="D17" s="163"/>
      <c r="E17" s="163"/>
      <c r="F17" s="38"/>
      <c r="K17" s="251" t="s">
        <v>289</v>
      </c>
      <c r="L17" s="251"/>
    </row>
    <row r="18" spans="2:6" ht="24" customHeight="1">
      <c r="B18" s="38"/>
      <c r="C18" s="45" t="s">
        <v>143</v>
      </c>
      <c r="D18" s="48">
        <f>SUM(D7:D17)</f>
        <v>0</v>
      </c>
      <c r="E18" s="48">
        <f>SUM(E7:E17)</f>
        <v>0</v>
      </c>
      <c r="F18" s="38"/>
    </row>
    <row r="19" spans="2:6" ht="24" customHeight="1">
      <c r="B19" s="38"/>
      <c r="C19" s="45"/>
      <c r="D19" s="48"/>
      <c r="E19" s="49"/>
      <c r="F19" s="38"/>
    </row>
    <row r="20" spans="2:6" ht="38.25" customHeight="1">
      <c r="B20" s="284" t="s">
        <v>144</v>
      </c>
      <c r="C20" s="284"/>
      <c r="D20" s="284"/>
      <c r="E20" s="284"/>
      <c r="F20" s="284"/>
    </row>
    <row r="21" spans="2:7" ht="24" customHeight="1">
      <c r="B21" s="313" t="s">
        <v>145</v>
      </c>
      <c r="C21" s="313"/>
      <c r="D21" s="39" t="s">
        <v>131</v>
      </c>
      <c r="E21" s="39" t="s">
        <v>147</v>
      </c>
      <c r="F21" s="38"/>
      <c r="G21" s="38"/>
    </row>
    <row r="22" spans="2:7" ht="15" customHeight="1">
      <c r="B22" s="309"/>
      <c r="C22" s="287"/>
      <c r="D22" s="133"/>
      <c r="E22" s="133"/>
      <c r="F22" s="38"/>
      <c r="G22" s="38"/>
    </row>
    <row r="23" spans="2:7" ht="15" customHeight="1">
      <c r="B23" s="309"/>
      <c r="C23" s="287"/>
      <c r="D23" s="133"/>
      <c r="E23" s="133"/>
      <c r="F23" s="38"/>
      <c r="G23" s="38"/>
    </row>
    <row r="24" spans="2:7" ht="15" customHeight="1">
      <c r="B24" s="312"/>
      <c r="C24" s="312"/>
      <c r="D24" s="133"/>
      <c r="E24" s="133"/>
      <c r="F24" s="38"/>
      <c r="G24" s="38"/>
    </row>
    <row r="25" spans="2:7" ht="15" customHeight="1">
      <c r="B25" s="312"/>
      <c r="C25" s="312"/>
      <c r="D25" s="133"/>
      <c r="E25" s="133"/>
      <c r="F25" s="38"/>
      <c r="G25" s="38"/>
    </row>
    <row r="26" spans="2:7" ht="15" customHeight="1">
      <c r="B26" s="312"/>
      <c r="C26" s="312"/>
      <c r="D26" s="133"/>
      <c r="E26" s="133"/>
      <c r="F26" s="38"/>
      <c r="G26" s="38"/>
    </row>
    <row r="27" spans="2:7" ht="15" customHeight="1">
      <c r="B27" s="312"/>
      <c r="C27" s="312"/>
      <c r="D27" s="133"/>
      <c r="E27" s="133"/>
      <c r="F27" s="38"/>
      <c r="G27" s="38"/>
    </row>
    <row r="28" spans="2:5" ht="15" customHeight="1">
      <c r="B28" s="312"/>
      <c r="C28" s="312"/>
      <c r="D28" s="133"/>
      <c r="E28" s="133"/>
    </row>
    <row r="29" spans="2:5" ht="15" customHeight="1">
      <c r="B29" s="312"/>
      <c r="C29" s="312"/>
      <c r="D29" s="133"/>
      <c r="E29" s="133"/>
    </row>
    <row r="30" spans="2:5" ht="15" customHeight="1">
      <c r="B30" s="312"/>
      <c r="C30" s="312"/>
      <c r="D30" s="133"/>
      <c r="E30" s="133"/>
    </row>
    <row r="31" spans="2:5" ht="15" customHeight="1">
      <c r="B31" s="312"/>
      <c r="C31" s="312"/>
      <c r="D31" s="133"/>
      <c r="E31" s="133"/>
    </row>
    <row r="32" spans="2:5" ht="24" customHeight="1">
      <c r="B32" s="293" t="s">
        <v>143</v>
      </c>
      <c r="C32" s="293"/>
      <c r="D32" s="48">
        <f>SUM(D22:D31)</f>
        <v>0</v>
      </c>
      <c r="E32" s="48">
        <f>SUM(E22:E31)</f>
        <v>0</v>
      </c>
    </row>
    <row r="33" ht="24" customHeight="1"/>
    <row r="34" spans="3:5" ht="36" customHeight="1">
      <c r="C34" s="284" t="s">
        <v>299</v>
      </c>
      <c r="D34" s="284"/>
      <c r="E34" s="284"/>
    </row>
    <row r="35" spans="3:5" ht="30" customHeight="1">
      <c r="C35" s="10" t="s">
        <v>130</v>
      </c>
      <c r="D35" s="10" t="s">
        <v>131</v>
      </c>
      <c r="E35" s="10" t="s">
        <v>290</v>
      </c>
    </row>
    <row r="36" spans="3:5" ht="18" customHeight="1" hidden="1">
      <c r="C36" s="176" t="s">
        <v>326</v>
      </c>
      <c r="D36" s="161"/>
      <c r="E36" s="161"/>
    </row>
    <row r="37" spans="3:5" ht="18" customHeight="1" hidden="1">
      <c r="C37" s="176" t="s">
        <v>137</v>
      </c>
      <c r="D37" s="161"/>
      <c r="E37" s="161"/>
    </row>
    <row r="38" spans="3:5" ht="18" customHeight="1">
      <c r="C38" s="176" t="s">
        <v>365</v>
      </c>
      <c r="D38" s="161"/>
      <c r="E38" s="161"/>
    </row>
    <row r="39" spans="3:12" ht="18" customHeight="1">
      <c r="C39" s="160" t="s">
        <v>291</v>
      </c>
      <c r="D39" s="161"/>
      <c r="E39" s="161"/>
      <c r="K39" s="251" t="s">
        <v>289</v>
      </c>
      <c r="L39" s="251"/>
    </row>
    <row r="40" spans="3:5" ht="18" customHeight="1">
      <c r="C40" s="160" t="s">
        <v>292</v>
      </c>
      <c r="D40" s="161"/>
      <c r="E40" s="161"/>
    </row>
    <row r="41" spans="3:5" ht="18" customHeight="1">
      <c r="C41" s="160" t="s">
        <v>293</v>
      </c>
      <c r="D41" s="161"/>
      <c r="E41" s="161"/>
    </row>
    <row r="42" spans="3:5" ht="18" customHeight="1">
      <c r="C42" s="160" t="s">
        <v>294</v>
      </c>
      <c r="D42" s="161"/>
      <c r="E42" s="161"/>
    </row>
    <row r="43" spans="3:5" ht="18" customHeight="1">
      <c r="C43" s="160" t="s">
        <v>295</v>
      </c>
      <c r="D43" s="161"/>
      <c r="E43" s="161"/>
    </row>
    <row r="44" spans="3:5" ht="18" customHeight="1">
      <c r="C44" s="160" t="s">
        <v>296</v>
      </c>
      <c r="D44" s="161"/>
      <c r="E44" s="161"/>
    </row>
    <row r="45" spans="3:5" ht="18" customHeight="1">
      <c r="C45" s="160" t="s">
        <v>297</v>
      </c>
      <c r="D45" s="161"/>
      <c r="E45" s="161"/>
    </row>
    <row r="46" spans="3:5" ht="18" customHeight="1">
      <c r="C46" s="160" t="s">
        <v>298</v>
      </c>
      <c r="D46" s="161"/>
      <c r="E46" s="161"/>
    </row>
    <row r="47" spans="4:5" ht="12">
      <c r="D47" s="185"/>
      <c r="E47" s="185"/>
    </row>
    <row r="48" spans="3:5" ht="12">
      <c r="C48" s="164" t="s">
        <v>143</v>
      </c>
      <c r="D48" s="159"/>
      <c r="E48" s="159"/>
    </row>
    <row r="49" spans="4:5" ht="12">
      <c r="D49" s="186"/>
      <c r="E49" s="186"/>
    </row>
    <row r="50" spans="4:5" ht="12">
      <c r="D50" s="186"/>
      <c r="E50" s="186"/>
    </row>
  </sheetData>
  <sheetProtection sheet="1" objects="1" scenarios="1" selectLockedCells="1"/>
  <mergeCells count="21">
    <mergeCell ref="K39:L39"/>
    <mergeCell ref="B32:C32"/>
    <mergeCell ref="B29:C29"/>
    <mergeCell ref="B30:C30"/>
    <mergeCell ref="B31:C31"/>
    <mergeCell ref="C34:E34"/>
    <mergeCell ref="B1:E1"/>
    <mergeCell ref="B2:F2"/>
    <mergeCell ref="B3:F3"/>
    <mergeCell ref="B5:F5"/>
    <mergeCell ref="B4:F4"/>
    <mergeCell ref="B20:F20"/>
    <mergeCell ref="B25:C25"/>
    <mergeCell ref="K17:L17"/>
    <mergeCell ref="B26:C26"/>
    <mergeCell ref="B27:C27"/>
    <mergeCell ref="B28:C28"/>
    <mergeCell ref="B21:C21"/>
    <mergeCell ref="B22:C22"/>
    <mergeCell ref="B23:C23"/>
    <mergeCell ref="B24:C24"/>
  </mergeCells>
  <hyperlinks>
    <hyperlink ref="K17:L17" location="Contents!A1" display="to Table of Contents"/>
    <hyperlink ref="K39:L39" location="Contents!A1" display="to Table of Contents"/>
  </hyperlinks>
  <printOptions horizontalCentered="1"/>
  <pageMargins left="0.75" right="0.75" top="0.57" bottom="1" header="0.5" footer="0.5"/>
  <pageSetup horizontalDpi="600" verticalDpi="600" orientation="portrait" r:id="rId1"/>
  <headerFooter alignWithMargins="0">
    <oddFooter>&amp;LExhibit of Members, Retirees and Beneficiaries&amp;R&amp;P</oddFooter>
  </headerFooter>
</worksheet>
</file>

<file path=xl/worksheets/sheet2.xml><?xml version="1.0" encoding="utf-8"?>
<worksheet xmlns="http://schemas.openxmlformats.org/spreadsheetml/2006/main" xmlns:r="http://schemas.openxmlformats.org/officeDocument/2006/relationships">
  <sheetPr codeName="Sheet2"/>
  <dimension ref="B1:AN39"/>
  <sheetViews>
    <sheetView showGridLines="0" showRowColHeaders="0" zoomScalePageLayoutView="0" workbookViewId="0" topLeftCell="A1">
      <selection activeCell="B3" sqref="B3"/>
    </sheetView>
  </sheetViews>
  <sheetFormatPr defaultColWidth="9.140625" defaultRowHeight="12.75"/>
  <cols>
    <col min="1" max="1" width="12.57421875" style="0" customWidth="1"/>
    <col min="2" max="2" width="54.00390625" style="0" customWidth="1"/>
    <col min="3" max="3" width="12.57421875" style="0" customWidth="1"/>
    <col min="27" max="32" width="4.57421875" style="0" hidden="1" customWidth="1"/>
    <col min="33" max="36" width="4.57421875" style="178" hidden="1" customWidth="1"/>
    <col min="37" max="38" width="4.57421875" style="0" hidden="1" customWidth="1"/>
    <col min="39" max="39" width="2.57421875" style="0" hidden="1" customWidth="1"/>
    <col min="40" max="40" width="4.57421875" style="0" hidden="1" customWidth="1"/>
  </cols>
  <sheetData>
    <row r="1" ht="60" customHeight="1">
      <c r="B1" s="145"/>
    </row>
    <row r="2" ht="6" customHeight="1"/>
    <row r="3" spans="2:40" ht="14.25">
      <c r="B3" s="31" t="s">
        <v>224</v>
      </c>
      <c r="AA3" s="75" t="s">
        <v>251</v>
      </c>
      <c r="AK3" s="234" t="s">
        <v>366</v>
      </c>
      <c r="AN3" s="178"/>
    </row>
    <row r="4" spans="27:35" ht="16.5" customHeight="1">
      <c r="AA4" s="79" t="s">
        <v>253</v>
      </c>
      <c r="AB4" s="80" t="s">
        <v>283</v>
      </c>
      <c r="AC4" s="80" t="s">
        <v>195</v>
      </c>
      <c r="AD4" s="80" t="s">
        <v>197</v>
      </c>
      <c r="AE4" s="80" t="s">
        <v>194</v>
      </c>
      <c r="AF4" s="80" t="s">
        <v>198</v>
      </c>
      <c r="AG4" s="225" t="s">
        <v>387</v>
      </c>
      <c r="AH4" s="225" t="s">
        <v>196</v>
      </c>
      <c r="AI4" s="230" t="s">
        <v>301</v>
      </c>
    </row>
    <row r="5" spans="2:37" ht="14.25">
      <c r="B5" s="130" t="s">
        <v>6</v>
      </c>
      <c r="AA5" s="77" t="s">
        <v>252</v>
      </c>
      <c r="AB5" s="170">
        <v>1</v>
      </c>
      <c r="AC5" s="171">
        <v>1</v>
      </c>
      <c r="AD5" s="171">
        <v>1</v>
      </c>
      <c r="AE5" s="171">
        <v>1</v>
      </c>
      <c r="AF5" s="171">
        <v>1</v>
      </c>
      <c r="AG5" s="226">
        <v>1</v>
      </c>
      <c r="AH5" s="226">
        <v>1</v>
      </c>
      <c r="AI5" s="231">
        <v>1</v>
      </c>
      <c r="AK5" s="204"/>
    </row>
    <row r="6" spans="2:37" ht="12.75">
      <c r="B6" s="71" t="s">
        <v>7</v>
      </c>
      <c r="AA6" s="77"/>
      <c r="AB6" s="76">
        <v>1</v>
      </c>
      <c r="AC6" s="76">
        <v>1</v>
      </c>
      <c r="AD6" s="12">
        <v>1</v>
      </c>
      <c r="AE6" s="12">
        <v>1</v>
      </c>
      <c r="AF6" s="12">
        <v>1</v>
      </c>
      <c r="AG6" s="227">
        <v>1</v>
      </c>
      <c r="AH6" s="227">
        <v>1</v>
      </c>
      <c r="AI6" s="180">
        <v>1</v>
      </c>
      <c r="AK6" s="205"/>
    </row>
    <row r="7" spans="2:37" ht="12">
      <c r="B7" s="71" t="s">
        <v>21</v>
      </c>
      <c r="AA7" s="77"/>
      <c r="AB7" s="12">
        <v>1</v>
      </c>
      <c r="AC7" s="12">
        <v>1</v>
      </c>
      <c r="AD7" s="12">
        <v>1</v>
      </c>
      <c r="AE7" s="12">
        <v>1</v>
      </c>
      <c r="AF7" s="12">
        <v>1</v>
      </c>
      <c r="AG7" s="227">
        <v>1</v>
      </c>
      <c r="AH7" s="227">
        <v>1</v>
      </c>
      <c r="AI7" s="180">
        <v>1</v>
      </c>
      <c r="AK7" s="205"/>
    </row>
    <row r="8" spans="2:37" ht="12">
      <c r="B8" s="71" t="s">
        <v>206</v>
      </c>
      <c r="AA8" s="77"/>
      <c r="AB8" s="12">
        <v>1</v>
      </c>
      <c r="AC8" s="12">
        <v>1</v>
      </c>
      <c r="AD8" s="12"/>
      <c r="AE8" s="12"/>
      <c r="AF8" s="12"/>
      <c r="AG8" s="227"/>
      <c r="AH8" s="227"/>
      <c r="AI8" s="180"/>
      <c r="AK8" s="205"/>
    </row>
    <row r="9" spans="2:37" ht="13.5">
      <c r="B9" s="169" t="s">
        <v>207</v>
      </c>
      <c r="AA9" s="77" t="s">
        <v>252</v>
      </c>
      <c r="AB9" s="144">
        <v>1</v>
      </c>
      <c r="AC9" s="144">
        <v>1</v>
      </c>
      <c r="AD9" s="12">
        <v>1</v>
      </c>
      <c r="AE9" s="144">
        <v>1</v>
      </c>
      <c r="AF9" s="144">
        <v>1</v>
      </c>
      <c r="AG9" s="228">
        <v>1</v>
      </c>
      <c r="AH9" s="227">
        <v>1</v>
      </c>
      <c r="AI9" s="180">
        <v>1</v>
      </c>
      <c r="AK9" s="205"/>
    </row>
    <row r="10" spans="2:37" ht="13.5">
      <c r="B10" s="130" t="s">
        <v>37</v>
      </c>
      <c r="AA10" s="77" t="s">
        <v>252</v>
      </c>
      <c r="AB10" s="144">
        <v>1</v>
      </c>
      <c r="AC10" s="144">
        <v>1</v>
      </c>
      <c r="AD10" s="144">
        <v>1</v>
      </c>
      <c r="AE10" s="144">
        <v>1</v>
      </c>
      <c r="AF10" s="144">
        <v>1</v>
      </c>
      <c r="AG10" s="228"/>
      <c r="AH10" s="227"/>
      <c r="AI10" s="180"/>
      <c r="AK10" s="205"/>
    </row>
    <row r="11" spans="2:37" ht="12">
      <c r="B11" s="71" t="s">
        <v>38</v>
      </c>
      <c r="AA11" s="77"/>
      <c r="AB11" s="12">
        <v>1</v>
      </c>
      <c r="AC11" s="12">
        <v>1</v>
      </c>
      <c r="AD11" s="144">
        <v>1</v>
      </c>
      <c r="AE11" s="12">
        <v>1</v>
      </c>
      <c r="AF11" s="144">
        <v>1</v>
      </c>
      <c r="AG11" s="228"/>
      <c r="AH11" s="227"/>
      <c r="AI11" s="180"/>
      <c r="AK11" s="205"/>
    </row>
    <row r="12" spans="2:37" ht="12">
      <c r="B12" s="71" t="s">
        <v>45</v>
      </c>
      <c r="AA12" s="77"/>
      <c r="AB12" s="12"/>
      <c r="AC12" s="12"/>
      <c r="AD12" s="144"/>
      <c r="AE12" s="144"/>
      <c r="AF12" s="12"/>
      <c r="AG12" s="227">
        <v>1</v>
      </c>
      <c r="AH12" s="227">
        <v>1</v>
      </c>
      <c r="AI12" s="180"/>
      <c r="AK12" s="205"/>
    </row>
    <row r="13" spans="2:37" ht="12">
      <c r="B13" s="71" t="s">
        <v>47</v>
      </c>
      <c r="AA13" s="77"/>
      <c r="AB13" s="12">
        <v>1</v>
      </c>
      <c r="AC13" s="12">
        <v>1</v>
      </c>
      <c r="AD13" s="12"/>
      <c r="AE13" s="12">
        <v>1</v>
      </c>
      <c r="AF13" s="12"/>
      <c r="AG13" s="227"/>
      <c r="AH13" s="227"/>
      <c r="AI13" s="180"/>
      <c r="AK13" s="205"/>
    </row>
    <row r="14" spans="2:37" ht="12">
      <c r="B14" s="71" t="s">
        <v>208</v>
      </c>
      <c r="AA14" s="77"/>
      <c r="AB14" s="12"/>
      <c r="AC14" s="144">
        <v>1</v>
      </c>
      <c r="AD14" s="12"/>
      <c r="AE14" s="12"/>
      <c r="AF14" s="12"/>
      <c r="AG14" s="227"/>
      <c r="AH14" s="227"/>
      <c r="AI14" s="180"/>
      <c r="AK14" s="205"/>
    </row>
    <row r="15" spans="2:37" ht="12">
      <c r="B15" s="146" t="s">
        <v>58</v>
      </c>
      <c r="AA15" s="77"/>
      <c r="AB15" s="12">
        <v>1</v>
      </c>
      <c r="AC15" s="12">
        <v>1</v>
      </c>
      <c r="AD15" s="12"/>
      <c r="AE15" s="144">
        <v>1</v>
      </c>
      <c r="AF15" s="12"/>
      <c r="AG15" s="227"/>
      <c r="AH15" s="227"/>
      <c r="AI15" s="180"/>
      <c r="AK15" s="205"/>
    </row>
    <row r="16" spans="2:37" ht="12">
      <c r="B16" s="71" t="s">
        <v>275</v>
      </c>
      <c r="AA16" s="77"/>
      <c r="AB16" s="144">
        <v>1</v>
      </c>
      <c r="AC16" s="144">
        <v>1</v>
      </c>
      <c r="AD16" s="12"/>
      <c r="AE16" s="144">
        <v>1</v>
      </c>
      <c r="AF16" s="12"/>
      <c r="AG16" s="227"/>
      <c r="AH16" s="227"/>
      <c r="AI16" s="180"/>
      <c r="AK16" s="205"/>
    </row>
    <row r="17" spans="2:37" ht="12">
      <c r="B17" s="71" t="s">
        <v>274</v>
      </c>
      <c r="AA17" s="77"/>
      <c r="AB17" s="12"/>
      <c r="AC17" s="12"/>
      <c r="AD17" s="12">
        <v>1</v>
      </c>
      <c r="AE17" s="12"/>
      <c r="AF17" s="12"/>
      <c r="AG17" s="227"/>
      <c r="AH17" s="227"/>
      <c r="AI17" s="180"/>
      <c r="AK17" s="205"/>
    </row>
    <row r="18" spans="2:37" ht="12">
      <c r="B18" s="71" t="s">
        <v>95</v>
      </c>
      <c r="AA18" s="77"/>
      <c r="AB18" s="12">
        <v>1</v>
      </c>
      <c r="AC18" s="12">
        <v>1</v>
      </c>
      <c r="AD18" s="12"/>
      <c r="AE18" s="144">
        <v>1</v>
      </c>
      <c r="AF18" s="12"/>
      <c r="AG18" s="227"/>
      <c r="AH18" s="227"/>
      <c r="AI18" s="180"/>
      <c r="AK18" s="205"/>
    </row>
    <row r="19" spans="2:37" ht="12">
      <c r="B19" s="71" t="s">
        <v>99</v>
      </c>
      <c r="AA19" s="77"/>
      <c r="AB19" s="12">
        <v>1</v>
      </c>
      <c r="AC19" s="12">
        <v>1</v>
      </c>
      <c r="AD19" s="12"/>
      <c r="AE19" s="12"/>
      <c r="AF19" s="12"/>
      <c r="AG19" s="227"/>
      <c r="AH19" s="227"/>
      <c r="AI19" s="180"/>
      <c r="AK19" s="205"/>
    </row>
    <row r="20" spans="2:37" ht="12">
      <c r="B20" s="71" t="s">
        <v>117</v>
      </c>
      <c r="AA20" s="77"/>
      <c r="AB20" s="12">
        <v>1</v>
      </c>
      <c r="AC20" s="12">
        <v>1</v>
      </c>
      <c r="AD20" s="12">
        <v>1</v>
      </c>
      <c r="AE20" s="12">
        <v>1</v>
      </c>
      <c r="AF20" s="144">
        <v>1</v>
      </c>
      <c r="AG20" s="228">
        <v>1</v>
      </c>
      <c r="AH20" s="227"/>
      <c r="AI20" s="180"/>
      <c r="AK20" s="205"/>
    </row>
    <row r="21" spans="2:37" ht="13.5">
      <c r="B21" s="130" t="s">
        <v>120</v>
      </c>
      <c r="AA21" s="77" t="s">
        <v>252</v>
      </c>
      <c r="AB21" s="144">
        <v>1</v>
      </c>
      <c r="AC21" s="144">
        <v>1</v>
      </c>
      <c r="AD21" s="12">
        <v>1</v>
      </c>
      <c r="AE21" s="144">
        <v>1</v>
      </c>
      <c r="AF21" s="144">
        <v>1</v>
      </c>
      <c r="AG21" s="228">
        <v>1</v>
      </c>
      <c r="AH21" s="228">
        <v>1</v>
      </c>
      <c r="AI21" s="180"/>
      <c r="AK21" s="205"/>
    </row>
    <row r="22" spans="2:37" ht="12">
      <c r="B22" s="71" t="s">
        <v>209</v>
      </c>
      <c r="AA22" s="77"/>
      <c r="AB22" s="12">
        <v>1</v>
      </c>
      <c r="AC22" s="12">
        <v>1</v>
      </c>
      <c r="AD22" s="12">
        <v>1</v>
      </c>
      <c r="AE22" s="12">
        <v>1</v>
      </c>
      <c r="AF22" s="12">
        <v>1</v>
      </c>
      <c r="AG22" s="227">
        <v>1</v>
      </c>
      <c r="AH22" s="227">
        <v>1</v>
      </c>
      <c r="AI22" s="180"/>
      <c r="AK22" s="205"/>
    </row>
    <row r="23" spans="2:37" ht="12">
      <c r="B23" s="71" t="s">
        <v>206</v>
      </c>
      <c r="AA23" s="77"/>
      <c r="AB23" s="12">
        <v>1</v>
      </c>
      <c r="AC23" s="12">
        <v>1</v>
      </c>
      <c r="AD23" s="12">
        <v>1</v>
      </c>
      <c r="AE23" s="12">
        <v>1</v>
      </c>
      <c r="AF23" s="12">
        <v>1</v>
      </c>
      <c r="AG23" s="227">
        <v>1</v>
      </c>
      <c r="AH23" s="227">
        <v>1</v>
      </c>
      <c r="AI23" s="180"/>
      <c r="AK23" s="205"/>
    </row>
    <row r="24" spans="2:37" ht="13.5">
      <c r="B24" s="130" t="s">
        <v>123</v>
      </c>
      <c r="AA24" s="77" t="s">
        <v>252</v>
      </c>
      <c r="AB24" s="144">
        <v>1</v>
      </c>
      <c r="AC24" s="144">
        <v>1</v>
      </c>
      <c r="AD24" s="144">
        <v>1</v>
      </c>
      <c r="AE24" s="12"/>
      <c r="AF24" s="12"/>
      <c r="AG24" s="227"/>
      <c r="AH24" s="227"/>
      <c r="AI24" s="180"/>
      <c r="AK24" s="205"/>
    </row>
    <row r="25" spans="2:37" ht="12">
      <c r="B25" s="71" t="s">
        <v>124</v>
      </c>
      <c r="AA25" s="77"/>
      <c r="AB25" s="12">
        <v>1</v>
      </c>
      <c r="AC25" s="12">
        <v>1</v>
      </c>
      <c r="AD25" s="12">
        <v>1</v>
      </c>
      <c r="AE25" s="12"/>
      <c r="AF25" s="12"/>
      <c r="AG25" s="227"/>
      <c r="AH25" s="227"/>
      <c r="AI25" s="180"/>
      <c r="AK25" s="205"/>
    </row>
    <row r="26" spans="2:37" ht="12">
      <c r="B26" s="71" t="s">
        <v>129</v>
      </c>
      <c r="AA26" s="77"/>
      <c r="AB26" s="12">
        <v>1</v>
      </c>
      <c r="AC26" s="12">
        <v>1</v>
      </c>
      <c r="AD26" s="12">
        <v>1</v>
      </c>
      <c r="AE26" s="12"/>
      <c r="AF26" s="12"/>
      <c r="AG26" s="227">
        <v>1</v>
      </c>
      <c r="AH26" s="227"/>
      <c r="AI26" s="180"/>
      <c r="AK26" s="205"/>
    </row>
    <row r="27" spans="2:37" ht="12">
      <c r="B27" s="71" t="s">
        <v>210</v>
      </c>
      <c r="AA27" s="77"/>
      <c r="AB27" s="12">
        <v>1</v>
      </c>
      <c r="AC27" s="12">
        <v>1</v>
      </c>
      <c r="AD27" s="12">
        <v>1</v>
      </c>
      <c r="AE27" s="12"/>
      <c r="AF27" s="12"/>
      <c r="AG27" s="227">
        <v>1</v>
      </c>
      <c r="AH27" s="227"/>
      <c r="AI27" s="180"/>
      <c r="AK27" s="205"/>
    </row>
    <row r="28" spans="2:37" ht="12">
      <c r="B28" s="81" t="s">
        <v>211</v>
      </c>
      <c r="AA28" s="77"/>
      <c r="AB28" s="12">
        <v>1</v>
      </c>
      <c r="AC28" s="12">
        <v>1</v>
      </c>
      <c r="AD28" s="12"/>
      <c r="AE28" s="12">
        <v>1</v>
      </c>
      <c r="AF28" s="12"/>
      <c r="AG28" s="227"/>
      <c r="AH28" s="227"/>
      <c r="AI28" s="180"/>
      <c r="AK28" s="205"/>
    </row>
    <row r="29" spans="2:37" ht="12">
      <c r="B29" s="81" t="s">
        <v>267</v>
      </c>
      <c r="AA29" s="77"/>
      <c r="AB29" s="144">
        <v>1</v>
      </c>
      <c r="AC29" s="144">
        <v>1</v>
      </c>
      <c r="AD29" s="12"/>
      <c r="AE29" s="12"/>
      <c r="AF29" s="12"/>
      <c r="AG29" s="227"/>
      <c r="AH29" s="227"/>
      <c r="AI29" s="180"/>
      <c r="AK29" s="205" t="s">
        <v>385</v>
      </c>
    </row>
    <row r="30" spans="2:37" ht="13.5">
      <c r="B30" s="130" t="s">
        <v>156</v>
      </c>
      <c r="AA30" s="77" t="s">
        <v>252</v>
      </c>
      <c r="AB30" s="144">
        <v>1</v>
      </c>
      <c r="AC30" s="144">
        <v>1</v>
      </c>
      <c r="AD30" s="144">
        <v>1</v>
      </c>
      <c r="AE30" s="144">
        <v>1</v>
      </c>
      <c r="AF30" s="144">
        <v>1</v>
      </c>
      <c r="AG30" s="228">
        <v>1</v>
      </c>
      <c r="AH30" s="228">
        <v>1</v>
      </c>
      <c r="AI30" s="180">
        <v>1</v>
      </c>
      <c r="AK30" s="205"/>
    </row>
    <row r="31" spans="2:37" ht="12">
      <c r="B31" s="71" t="s">
        <v>157</v>
      </c>
      <c r="AA31" s="77"/>
      <c r="AB31" s="12">
        <v>1</v>
      </c>
      <c r="AC31" s="12">
        <v>1</v>
      </c>
      <c r="AD31" s="12">
        <v>1</v>
      </c>
      <c r="AE31" s="12">
        <v>1</v>
      </c>
      <c r="AF31" s="12">
        <v>1</v>
      </c>
      <c r="AG31" s="227">
        <v>1</v>
      </c>
      <c r="AH31" s="227">
        <v>1</v>
      </c>
      <c r="AI31" s="180">
        <v>1</v>
      </c>
      <c r="AK31" s="205"/>
    </row>
    <row r="32" spans="2:37" ht="12">
      <c r="B32" s="66" t="s">
        <v>212</v>
      </c>
      <c r="AA32" s="77"/>
      <c r="AB32" s="12">
        <v>1</v>
      </c>
      <c r="AC32" s="12">
        <v>1</v>
      </c>
      <c r="AD32" s="12">
        <v>1</v>
      </c>
      <c r="AE32" s="12">
        <v>1</v>
      </c>
      <c r="AF32" s="12">
        <v>1</v>
      </c>
      <c r="AG32" s="227">
        <v>1</v>
      </c>
      <c r="AH32" s="227">
        <v>1</v>
      </c>
      <c r="AI32" s="180">
        <v>1</v>
      </c>
      <c r="AK32" s="205"/>
    </row>
    <row r="33" spans="2:37" ht="12">
      <c r="B33" s="66" t="s">
        <v>213</v>
      </c>
      <c r="AA33" s="77"/>
      <c r="AB33" s="12">
        <v>1</v>
      </c>
      <c r="AC33" s="12">
        <v>1</v>
      </c>
      <c r="AD33" s="12">
        <v>1</v>
      </c>
      <c r="AE33" s="12">
        <v>1</v>
      </c>
      <c r="AF33" s="12">
        <v>1</v>
      </c>
      <c r="AG33" s="227">
        <v>1</v>
      </c>
      <c r="AH33" s="227">
        <v>1</v>
      </c>
      <c r="AI33" s="180">
        <v>1</v>
      </c>
      <c r="AK33" s="205"/>
    </row>
    <row r="34" spans="2:37" ht="12">
      <c r="B34" s="66" t="s">
        <v>214</v>
      </c>
      <c r="AA34" s="77"/>
      <c r="AB34" s="12">
        <v>1</v>
      </c>
      <c r="AC34" s="12">
        <v>1</v>
      </c>
      <c r="AD34" s="12">
        <v>1</v>
      </c>
      <c r="AE34" s="12">
        <v>1</v>
      </c>
      <c r="AF34" s="12">
        <v>1</v>
      </c>
      <c r="AG34" s="227">
        <v>1</v>
      </c>
      <c r="AH34" s="227">
        <v>1</v>
      </c>
      <c r="AI34" s="180">
        <v>1</v>
      </c>
      <c r="AK34" s="205"/>
    </row>
    <row r="35" spans="2:37" ht="12">
      <c r="B35" s="72" t="s">
        <v>215</v>
      </c>
      <c r="AA35" s="77"/>
      <c r="AB35" s="12">
        <v>1</v>
      </c>
      <c r="AC35" s="12">
        <v>1</v>
      </c>
      <c r="AD35" s="12">
        <v>1</v>
      </c>
      <c r="AE35" s="12">
        <v>1</v>
      </c>
      <c r="AF35" s="12">
        <v>1</v>
      </c>
      <c r="AG35" s="227">
        <v>1</v>
      </c>
      <c r="AH35" s="227">
        <v>1</v>
      </c>
      <c r="AI35" s="180">
        <v>1</v>
      </c>
      <c r="AK35" s="205"/>
    </row>
    <row r="36" spans="2:37" ht="12">
      <c r="B36" s="66" t="s">
        <v>216</v>
      </c>
      <c r="AA36" s="77"/>
      <c r="AB36" s="12">
        <v>1</v>
      </c>
      <c r="AC36" s="12">
        <v>1</v>
      </c>
      <c r="AD36" s="12">
        <v>1</v>
      </c>
      <c r="AE36" s="12">
        <v>1</v>
      </c>
      <c r="AF36" s="12">
        <v>1</v>
      </c>
      <c r="AG36" s="227">
        <v>1</v>
      </c>
      <c r="AH36" s="227">
        <v>1</v>
      </c>
      <c r="AI36" s="180">
        <v>1</v>
      </c>
      <c r="AK36" s="205"/>
    </row>
    <row r="37" spans="2:37" ht="12">
      <c r="B37" s="66" t="s">
        <v>217</v>
      </c>
      <c r="AA37" s="77"/>
      <c r="AB37" s="12">
        <v>1</v>
      </c>
      <c r="AC37" s="12">
        <v>1</v>
      </c>
      <c r="AD37" s="12">
        <v>1</v>
      </c>
      <c r="AE37" s="12">
        <v>1</v>
      </c>
      <c r="AF37" s="12">
        <v>1</v>
      </c>
      <c r="AG37" s="227">
        <v>1</v>
      </c>
      <c r="AH37" s="227">
        <v>1</v>
      </c>
      <c r="AI37" s="180">
        <v>1</v>
      </c>
      <c r="AK37" s="205"/>
    </row>
    <row r="38" spans="2:37" ht="12">
      <c r="B38" s="72" t="s">
        <v>218</v>
      </c>
      <c r="AA38" s="77"/>
      <c r="AB38" s="12">
        <v>1</v>
      </c>
      <c r="AC38" s="12">
        <v>1</v>
      </c>
      <c r="AD38" s="12">
        <v>1</v>
      </c>
      <c r="AE38" s="12">
        <v>1</v>
      </c>
      <c r="AF38" s="12">
        <v>1</v>
      </c>
      <c r="AG38" s="227">
        <v>1</v>
      </c>
      <c r="AH38" s="227">
        <v>1</v>
      </c>
      <c r="AI38" s="180">
        <v>1</v>
      </c>
      <c r="AK38" s="205"/>
    </row>
    <row r="39" spans="2:37" ht="12">
      <c r="B39" s="72" t="s">
        <v>219</v>
      </c>
      <c r="AA39" s="78"/>
      <c r="AB39" s="73">
        <v>1</v>
      </c>
      <c r="AC39" s="73">
        <v>1</v>
      </c>
      <c r="AD39" s="73">
        <v>1</v>
      </c>
      <c r="AE39" s="73">
        <v>1</v>
      </c>
      <c r="AF39" s="73">
        <v>1</v>
      </c>
      <c r="AG39" s="229">
        <v>1</v>
      </c>
      <c r="AH39" s="229">
        <v>1</v>
      </c>
      <c r="AI39" s="232">
        <v>1</v>
      </c>
      <c r="AK39" s="206"/>
    </row>
  </sheetData>
  <sheetProtection sheet="1" objects="1" scenarios="1"/>
  <hyperlinks>
    <hyperlink ref="B8" location="Summary!A1" display="Summary"/>
    <hyperlink ref="B7" location="Certification!A2" display="Certification"/>
    <hyperlink ref="B11" location="PVB!A1" display="Present Value of Benefits"/>
    <hyperlink ref="B13" location="AVA!A1" display="Actuarial Value of Assets"/>
    <hyperlink ref="B14" location="UAAL!A1" display="Unfunded Actuarial Accrued Liabilities"/>
    <hyperlink ref="B15" location="DevErCont!A1" display="Development and History of Employer Contribution"/>
    <hyperlink ref="B18" location="GL!A1" display="Gain and Loss"/>
    <hyperlink ref="B19" location="FutCont!A1" display="Future Contributions"/>
    <hyperlink ref="B20" location="AsmpMeth!A1" display="Actuarial Assumptions and Methods"/>
    <hyperlink ref="B22" location="PlanProv!A1" display="Changes"/>
    <hyperlink ref="B23" location="PlanProv!A1" display="Summary"/>
    <hyperlink ref="B25" location="BenProj!A1" display="Benefit Projections"/>
    <hyperlink ref="B26" location="ExMembRet!A1" display="Exhibit of Members, Retirees and Beneficiaries"/>
    <hyperlink ref="B27" location="AccMembPen!A1" display="Account of Members and Retirees"/>
    <hyperlink ref="B28" location="AppA!A1" display="Appendix A: Development of Actuarial Value of Assets"/>
    <hyperlink ref="B17" location="HistErTrans!A1" display="History of Employer Transfers"/>
    <hyperlink ref="B12" location="Liabilities!A1" display="Liabilities"/>
    <hyperlink ref="B16" location="HistErCont!A1" display="History of Employer Contributions"/>
    <hyperlink ref="B9" location="Financial!A1" display="Financial"/>
    <hyperlink ref="B6" location="SystemManagement!A1" display="System Management"/>
    <hyperlink ref="B31" location="FeeSched!A1" display="Fee Schedules"/>
    <hyperlink ref="B29" location="AppB!A1" display="Appendix B: Delinquent Employer Contributions"/>
  </hyperlinks>
  <printOptions/>
  <pageMargins left="0.75" right="0.75" top="1" bottom="1" header="0.5" footer="0.5"/>
  <pageSetup horizontalDpi="600" verticalDpi="600" orientation="landscape" r:id="rId3"/>
  <legacyDrawing r:id="rId2"/>
</worksheet>
</file>

<file path=xl/worksheets/sheet20.xml><?xml version="1.0" encoding="utf-8"?>
<worksheet xmlns="http://schemas.openxmlformats.org/spreadsheetml/2006/main" xmlns:r="http://schemas.openxmlformats.org/officeDocument/2006/relationships">
  <sheetPr codeName="Sheet19">
    <pageSetUpPr fitToPage="1"/>
  </sheetPr>
  <dimension ref="B1:M31"/>
  <sheetViews>
    <sheetView showGridLines="0" showRowColHeaders="0" zoomScalePageLayoutView="0" workbookViewId="0" topLeftCell="A1">
      <selection activeCell="C12" sqref="C12"/>
    </sheetView>
  </sheetViews>
  <sheetFormatPr defaultColWidth="9.140625" defaultRowHeight="12.75"/>
  <cols>
    <col min="1" max="1" width="6.57421875" style="0" customWidth="1"/>
    <col min="2" max="2" width="24.57421875" style="0" customWidth="1"/>
    <col min="11" max="11" width="12.57421875" style="0" customWidth="1"/>
  </cols>
  <sheetData>
    <row r="1" spans="2:10" ht="60" customHeight="1">
      <c r="B1" s="254"/>
      <c r="C1" s="254"/>
      <c r="D1" s="254"/>
      <c r="E1" s="254"/>
      <c r="F1" s="254"/>
      <c r="G1" s="254"/>
      <c r="H1" s="254"/>
      <c r="I1" s="254"/>
      <c r="J1" s="254"/>
    </row>
    <row r="2" spans="2:10" ht="13.5">
      <c r="B2" s="281" t="s">
        <v>123</v>
      </c>
      <c r="C2" s="281"/>
      <c r="D2" s="281"/>
      <c r="E2" s="281"/>
      <c r="F2" s="281"/>
      <c r="G2" s="281"/>
      <c r="H2" s="281"/>
      <c r="I2" s="281"/>
      <c r="J2" s="281"/>
    </row>
    <row r="3" spans="2:10" ht="30" customHeight="1">
      <c r="B3" s="257" t="s">
        <v>152</v>
      </c>
      <c r="C3" s="257"/>
      <c r="D3" s="257"/>
      <c r="E3" s="257"/>
      <c r="F3" s="257"/>
      <c r="G3" s="257"/>
      <c r="H3" s="257"/>
      <c r="I3" s="257"/>
      <c r="J3" s="257"/>
    </row>
    <row r="4" spans="2:10" ht="24" customHeight="1">
      <c r="B4" s="293" t="s">
        <v>153</v>
      </c>
      <c r="C4" s="293"/>
      <c r="D4" s="293"/>
      <c r="E4" s="293"/>
      <c r="F4" s="293"/>
      <c r="G4" s="293"/>
      <c r="H4" s="293"/>
      <c r="I4" s="293"/>
      <c r="J4" s="293"/>
    </row>
    <row r="8" spans="2:10" ht="18" customHeight="1">
      <c r="B8" s="50" t="s">
        <v>148</v>
      </c>
      <c r="C8" s="50" t="s">
        <v>149</v>
      </c>
      <c r="D8" s="326" t="s">
        <v>150</v>
      </c>
      <c r="E8" s="326"/>
      <c r="F8" s="326"/>
      <c r="G8" s="326"/>
      <c r="H8" s="326"/>
      <c r="I8" s="326"/>
      <c r="J8" s="50" t="s">
        <v>151</v>
      </c>
    </row>
    <row r="9" spans="2:10" ht="12">
      <c r="B9" s="315"/>
      <c r="C9" s="315"/>
      <c r="D9" s="316" t="s">
        <v>343</v>
      </c>
      <c r="E9" s="316" t="s">
        <v>344</v>
      </c>
      <c r="F9" s="316" t="s">
        <v>345</v>
      </c>
      <c r="G9" s="316" t="s">
        <v>346</v>
      </c>
      <c r="H9" s="316" t="s">
        <v>347</v>
      </c>
      <c r="I9" s="316" t="s">
        <v>348</v>
      </c>
      <c r="J9" s="315"/>
    </row>
    <row r="10" spans="2:10" ht="12">
      <c r="B10" s="315"/>
      <c r="C10" s="315"/>
      <c r="D10" s="316"/>
      <c r="E10" s="316"/>
      <c r="F10" s="316"/>
      <c r="G10" s="316"/>
      <c r="H10" s="316"/>
      <c r="I10" s="316"/>
      <c r="J10" s="315"/>
    </row>
    <row r="11" spans="2:10" ht="12">
      <c r="B11" s="315"/>
      <c r="C11" s="315"/>
      <c r="D11" s="316"/>
      <c r="E11" s="316"/>
      <c r="F11" s="316"/>
      <c r="G11" s="316"/>
      <c r="H11" s="316"/>
      <c r="I11" s="316"/>
      <c r="J11" s="315"/>
    </row>
    <row r="12" spans="2:10" ht="15" customHeight="1">
      <c r="B12" s="243" t="s">
        <v>390</v>
      </c>
      <c r="C12" s="134"/>
      <c r="D12" s="134"/>
      <c r="E12" s="134"/>
      <c r="F12" s="134"/>
      <c r="G12" s="134"/>
      <c r="H12" s="134"/>
      <c r="I12" s="55">
        <f>SUM(D12:H12)</f>
        <v>0</v>
      </c>
      <c r="J12" s="52">
        <f>C12+I12</f>
        <v>0</v>
      </c>
    </row>
    <row r="13" spans="2:10" ht="15" customHeight="1">
      <c r="B13" s="51" t="s">
        <v>349</v>
      </c>
      <c r="C13" s="323"/>
      <c r="D13" s="324"/>
      <c r="E13" s="324"/>
      <c r="F13" s="324"/>
      <c r="G13" s="324"/>
      <c r="H13" s="324"/>
      <c r="I13" s="324"/>
      <c r="J13" s="325"/>
    </row>
    <row r="14" spans="2:10" ht="15" customHeight="1">
      <c r="B14" s="53" t="s">
        <v>350</v>
      </c>
      <c r="C14" s="135"/>
      <c r="D14" s="135"/>
      <c r="E14" s="135"/>
      <c r="F14" s="135"/>
      <c r="G14" s="135"/>
      <c r="H14" s="135"/>
      <c r="I14" s="52">
        <f>SUM(D14:H14)</f>
        <v>0</v>
      </c>
      <c r="J14" s="52">
        <f>C14+I14</f>
        <v>0</v>
      </c>
    </row>
    <row r="15" spans="2:10" ht="15" customHeight="1">
      <c r="B15" s="53" t="s">
        <v>351</v>
      </c>
      <c r="C15" s="136"/>
      <c r="D15" s="136"/>
      <c r="E15" s="136"/>
      <c r="F15" s="136"/>
      <c r="G15" s="136"/>
      <c r="H15" s="136"/>
      <c r="I15" s="52">
        <f>SUM(D15:H15)</f>
        <v>0</v>
      </c>
      <c r="J15" s="52">
        <f>C15+I15</f>
        <v>0</v>
      </c>
    </row>
    <row r="16" spans="2:10" ht="15" customHeight="1">
      <c r="B16" s="53" t="s">
        <v>352</v>
      </c>
      <c r="C16" s="136"/>
      <c r="D16" s="136"/>
      <c r="E16" s="136"/>
      <c r="F16" s="136"/>
      <c r="G16" s="136"/>
      <c r="H16" s="136"/>
      <c r="I16" s="52">
        <f>SUM(D16:H16)</f>
        <v>0</v>
      </c>
      <c r="J16" s="52">
        <f>C16+I16</f>
        <v>0</v>
      </c>
    </row>
    <row r="17" spans="2:10" ht="15" customHeight="1">
      <c r="B17" s="53" t="s">
        <v>353</v>
      </c>
      <c r="C17" s="136"/>
      <c r="D17" s="136"/>
      <c r="E17" s="136"/>
      <c r="F17" s="136"/>
      <c r="G17" s="136"/>
      <c r="H17" s="136"/>
      <c r="I17" s="52">
        <f>SUM(D17:H17)</f>
        <v>0</v>
      </c>
      <c r="J17" s="52">
        <f>C17+I17</f>
        <v>0</v>
      </c>
    </row>
    <row r="18" spans="2:10" ht="15" customHeight="1">
      <c r="B18" s="54" t="s">
        <v>354</v>
      </c>
      <c r="C18" s="52">
        <f aca="true" t="shared" si="0" ref="C18:H18">SUM(C14:C17)</f>
        <v>0</v>
      </c>
      <c r="D18" s="52">
        <f t="shared" si="0"/>
        <v>0</v>
      </c>
      <c r="E18" s="52">
        <f t="shared" si="0"/>
        <v>0</v>
      </c>
      <c r="F18" s="52">
        <f t="shared" si="0"/>
        <v>0</v>
      </c>
      <c r="G18" s="52">
        <f t="shared" si="0"/>
        <v>0</v>
      </c>
      <c r="H18" s="52">
        <f t="shared" si="0"/>
        <v>0</v>
      </c>
      <c r="I18" s="52">
        <f>SUM(D18:H18)</f>
        <v>0</v>
      </c>
      <c r="J18" s="52">
        <f>C18+I18</f>
        <v>0</v>
      </c>
    </row>
    <row r="19" spans="2:13" ht="15" customHeight="1">
      <c r="B19" s="51" t="s">
        <v>355</v>
      </c>
      <c r="C19" s="320"/>
      <c r="D19" s="321"/>
      <c r="E19" s="321"/>
      <c r="F19" s="321"/>
      <c r="G19" s="321"/>
      <c r="H19" s="321"/>
      <c r="I19" s="321"/>
      <c r="J19" s="322"/>
      <c r="L19" s="251" t="s">
        <v>289</v>
      </c>
      <c r="M19" s="251"/>
    </row>
    <row r="20" spans="2:10" ht="15" customHeight="1">
      <c r="B20" s="53" t="s">
        <v>356</v>
      </c>
      <c r="C20" s="136"/>
      <c r="D20" s="317"/>
      <c r="E20" s="318"/>
      <c r="F20" s="318"/>
      <c r="G20" s="318"/>
      <c r="H20" s="318"/>
      <c r="I20" s="319"/>
      <c r="J20" s="61">
        <f aca="true" t="shared" si="1" ref="J20:J25">C20</f>
        <v>0</v>
      </c>
    </row>
    <row r="21" spans="2:10" ht="15" customHeight="1">
      <c r="B21" s="53" t="s">
        <v>357</v>
      </c>
      <c r="C21" s="136"/>
      <c r="D21" s="317"/>
      <c r="E21" s="318"/>
      <c r="F21" s="318"/>
      <c r="G21" s="318"/>
      <c r="H21" s="318"/>
      <c r="I21" s="319"/>
      <c r="J21" s="52">
        <f t="shared" si="1"/>
        <v>0</v>
      </c>
    </row>
    <row r="22" spans="2:10" ht="15" customHeight="1">
      <c r="B22" s="53" t="s">
        <v>358</v>
      </c>
      <c r="C22" s="136"/>
      <c r="D22" s="317"/>
      <c r="E22" s="318"/>
      <c r="F22" s="318"/>
      <c r="G22" s="318"/>
      <c r="H22" s="318"/>
      <c r="I22" s="319"/>
      <c r="J22" s="52">
        <f t="shared" si="1"/>
        <v>0</v>
      </c>
    </row>
    <row r="23" spans="2:10" ht="15" customHeight="1">
      <c r="B23" s="53" t="s">
        <v>359</v>
      </c>
      <c r="C23" s="136"/>
      <c r="D23" s="317"/>
      <c r="E23" s="318"/>
      <c r="F23" s="318"/>
      <c r="G23" s="318"/>
      <c r="H23" s="318"/>
      <c r="I23" s="319"/>
      <c r="J23" s="52">
        <f t="shared" si="1"/>
        <v>0</v>
      </c>
    </row>
    <row r="24" spans="2:10" ht="15" customHeight="1">
      <c r="B24" s="53" t="s">
        <v>360</v>
      </c>
      <c r="C24" s="136"/>
      <c r="D24" s="317"/>
      <c r="E24" s="318"/>
      <c r="F24" s="318"/>
      <c r="G24" s="318"/>
      <c r="H24" s="318"/>
      <c r="I24" s="319"/>
      <c r="J24" s="52">
        <f t="shared" si="1"/>
        <v>0</v>
      </c>
    </row>
    <row r="25" spans="2:10" ht="15" customHeight="1">
      <c r="B25" s="53" t="s">
        <v>361</v>
      </c>
      <c r="C25" s="136"/>
      <c r="D25" s="317"/>
      <c r="E25" s="318"/>
      <c r="F25" s="318"/>
      <c r="G25" s="318"/>
      <c r="H25" s="318"/>
      <c r="I25" s="319"/>
      <c r="J25" s="52">
        <f t="shared" si="1"/>
        <v>0</v>
      </c>
    </row>
    <row r="26" spans="2:10" ht="15" customHeight="1">
      <c r="B26" s="53" t="s">
        <v>362</v>
      </c>
      <c r="C26" s="136"/>
      <c r="D26" s="136"/>
      <c r="E26" s="136"/>
      <c r="F26" s="136"/>
      <c r="G26" s="136"/>
      <c r="H26" s="136"/>
      <c r="I26" s="62">
        <f>SUM(D26:H26)</f>
        <v>0</v>
      </c>
      <c r="J26" s="52">
        <f>C26+I26</f>
        <v>0</v>
      </c>
    </row>
    <row r="27" spans="2:10" ht="15" customHeight="1">
      <c r="B27" s="53" t="s">
        <v>363</v>
      </c>
      <c r="C27" s="136"/>
      <c r="D27" s="136"/>
      <c r="E27" s="136"/>
      <c r="F27" s="136"/>
      <c r="G27" s="136"/>
      <c r="H27" s="136"/>
      <c r="I27" s="52">
        <f>SUM(D27:H27)</f>
        <v>0</v>
      </c>
      <c r="J27" s="52">
        <f>C27+I27</f>
        <v>0</v>
      </c>
    </row>
    <row r="28" spans="2:10" ht="15" customHeight="1">
      <c r="B28" s="53" t="s">
        <v>352</v>
      </c>
      <c r="C28" s="136"/>
      <c r="D28" s="136"/>
      <c r="E28" s="136"/>
      <c r="F28" s="136"/>
      <c r="G28" s="136"/>
      <c r="H28" s="136"/>
      <c r="I28" s="52">
        <f>SUM(D28:H28)</f>
        <v>0</v>
      </c>
      <c r="J28" s="52">
        <f>C28+I28</f>
        <v>0</v>
      </c>
    </row>
    <row r="29" spans="2:10" ht="15" customHeight="1">
      <c r="B29" s="53" t="s">
        <v>353</v>
      </c>
      <c r="C29" s="136"/>
      <c r="D29" s="136"/>
      <c r="E29" s="136"/>
      <c r="F29" s="136"/>
      <c r="G29" s="136"/>
      <c r="H29" s="136"/>
      <c r="I29" s="52">
        <f>SUM(D29:H29)</f>
        <v>0</v>
      </c>
      <c r="J29" s="52">
        <f>C29+I29</f>
        <v>0</v>
      </c>
    </row>
    <row r="30" spans="2:10" ht="15" customHeight="1">
      <c r="B30" s="54" t="s">
        <v>364</v>
      </c>
      <c r="C30" s="52">
        <f>SUM(C20:C29)</f>
        <v>0</v>
      </c>
      <c r="D30" s="52">
        <f>SUM(D26:D29)</f>
        <v>0</v>
      </c>
      <c r="E30" s="52">
        <f>SUM(E26:E29)</f>
        <v>0</v>
      </c>
      <c r="F30" s="52">
        <f>SUM(F26:F29)</f>
        <v>0</v>
      </c>
      <c r="G30" s="52">
        <f>SUM(G26:G29)</f>
        <v>0</v>
      </c>
      <c r="H30" s="52">
        <f>SUM(H26:H29)</f>
        <v>0</v>
      </c>
      <c r="I30" s="52">
        <f>SUM(D30:H30)</f>
        <v>0</v>
      </c>
      <c r="J30" s="52">
        <f>C30+I30</f>
        <v>0</v>
      </c>
    </row>
    <row r="31" spans="2:10" ht="15" customHeight="1">
      <c r="B31" s="243" t="s">
        <v>391</v>
      </c>
      <c r="C31" s="52">
        <f>C12+C18-C30</f>
        <v>0</v>
      </c>
      <c r="D31" s="52">
        <f aca="true" t="shared" si="2" ref="D31:J31">D12+D18-D30</f>
        <v>0</v>
      </c>
      <c r="E31" s="52">
        <f t="shared" si="2"/>
        <v>0</v>
      </c>
      <c r="F31" s="52">
        <f t="shared" si="2"/>
        <v>0</v>
      </c>
      <c r="G31" s="52">
        <f t="shared" si="2"/>
        <v>0</v>
      </c>
      <c r="H31" s="52">
        <f t="shared" si="2"/>
        <v>0</v>
      </c>
      <c r="I31" s="52">
        <f t="shared" si="2"/>
        <v>0</v>
      </c>
      <c r="J31" s="52">
        <f t="shared" si="2"/>
        <v>0</v>
      </c>
    </row>
  </sheetData>
  <sheetProtection sheet="1" objects="1" scenarios="1" selectLockedCells="1"/>
  <mergeCells count="23">
    <mergeCell ref="L19:M19"/>
    <mergeCell ref="B4:J4"/>
    <mergeCell ref="C13:J13"/>
    <mergeCell ref="D8:I8"/>
    <mergeCell ref="B9:B11"/>
    <mergeCell ref="C9:C11"/>
    <mergeCell ref="D25:I25"/>
    <mergeCell ref="C19:J19"/>
    <mergeCell ref="D20:I20"/>
    <mergeCell ref="D22:I22"/>
    <mergeCell ref="D24:I24"/>
    <mergeCell ref="D23:I23"/>
    <mergeCell ref="D21:I21"/>
    <mergeCell ref="B1:J1"/>
    <mergeCell ref="J9:J11"/>
    <mergeCell ref="D9:D11"/>
    <mergeCell ref="E9:E11"/>
    <mergeCell ref="F9:F11"/>
    <mergeCell ref="G9:G11"/>
    <mergeCell ref="H9:H11"/>
    <mergeCell ref="B2:J2"/>
    <mergeCell ref="I9:I11"/>
    <mergeCell ref="B3:J3"/>
  </mergeCells>
  <hyperlinks>
    <hyperlink ref="L19:M19" location="Contents!A1" display="to Table of Contents"/>
  </hyperlinks>
  <printOptions horizontalCentered="1"/>
  <pageMargins left="0.75" right="0.75" top="0.5" bottom="1" header="0.5" footer="0.5"/>
  <pageSetup fitToHeight="1" fitToWidth="1" horizontalDpi="600" verticalDpi="600" orientation="landscape" scale="99" r:id="rId1"/>
</worksheet>
</file>

<file path=xl/worksheets/sheet21.xml><?xml version="1.0" encoding="utf-8"?>
<worksheet xmlns="http://schemas.openxmlformats.org/spreadsheetml/2006/main" xmlns:r="http://schemas.openxmlformats.org/officeDocument/2006/relationships">
  <sheetPr codeName="Sheet20"/>
  <dimension ref="B1:N17"/>
  <sheetViews>
    <sheetView zoomScalePageLayoutView="0" workbookViewId="0" topLeftCell="A1">
      <selection activeCell="B5" sqref="B5"/>
    </sheetView>
  </sheetViews>
  <sheetFormatPr defaultColWidth="9.140625" defaultRowHeight="12.75"/>
  <sheetData>
    <row r="1" spans="2:7" ht="60" customHeight="1">
      <c r="B1" s="254"/>
      <c r="C1" s="254"/>
      <c r="D1" s="254"/>
      <c r="E1" s="254"/>
      <c r="F1" s="254"/>
      <c r="G1" s="254"/>
    </row>
    <row r="2" spans="2:7" ht="13.5">
      <c r="B2" s="281" t="s">
        <v>154</v>
      </c>
      <c r="C2" s="281"/>
      <c r="D2" s="281"/>
      <c r="E2" s="281"/>
      <c r="F2" s="281"/>
      <c r="G2" s="281"/>
    </row>
    <row r="3" spans="2:7" ht="30" customHeight="1">
      <c r="B3" s="257" t="s">
        <v>155</v>
      </c>
      <c r="C3" s="257"/>
      <c r="D3" s="257"/>
      <c r="E3" s="257"/>
      <c r="F3" s="257"/>
      <c r="G3" s="257"/>
    </row>
    <row r="4" ht="12">
      <c r="B4" s="178"/>
    </row>
    <row r="17" spans="13:14" ht="12">
      <c r="M17" s="251" t="s">
        <v>289</v>
      </c>
      <c r="N17" s="251"/>
    </row>
  </sheetData>
  <sheetProtection sheet="1" objects="1" scenarios="1"/>
  <mergeCells count="4">
    <mergeCell ref="B2:G2"/>
    <mergeCell ref="B3:G3"/>
    <mergeCell ref="B1:G1"/>
    <mergeCell ref="M17:N17"/>
  </mergeCells>
  <hyperlinks>
    <hyperlink ref="M17:N17" location="Contents!A1" display="to Table of Contents"/>
  </hyperlink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Sheet25">
    <pageSetUpPr fitToPage="1"/>
  </sheetPr>
  <dimension ref="B1:J26"/>
  <sheetViews>
    <sheetView showGridLines="0" showRowColHeaders="0" zoomScalePageLayoutView="0" workbookViewId="0" topLeftCell="A1">
      <selection activeCell="B6" sqref="B6"/>
    </sheetView>
  </sheetViews>
  <sheetFormatPr defaultColWidth="9.140625" defaultRowHeight="12.75"/>
  <cols>
    <col min="2" max="2" width="36.57421875" style="0" customWidth="1"/>
    <col min="3" max="3" width="12.57421875" style="0" customWidth="1"/>
    <col min="4" max="4" width="14.57421875" style="0" customWidth="1"/>
    <col min="5" max="5" width="12.57421875" style="0" customWidth="1"/>
    <col min="6" max="6" width="14.57421875" style="0" customWidth="1"/>
  </cols>
  <sheetData>
    <row r="1" spans="2:6" ht="60" customHeight="1">
      <c r="B1" s="254"/>
      <c r="C1" s="254"/>
      <c r="D1" s="254"/>
      <c r="E1" s="254"/>
      <c r="F1" s="254"/>
    </row>
    <row r="2" spans="2:6" ht="13.5">
      <c r="B2" s="281" t="s">
        <v>261</v>
      </c>
      <c r="C2" s="281"/>
      <c r="D2" s="281"/>
      <c r="E2" s="281"/>
      <c r="F2" s="281"/>
    </row>
    <row r="3" spans="2:6" ht="30" customHeight="1">
      <c r="B3" s="257" t="s">
        <v>262</v>
      </c>
      <c r="C3" s="257"/>
      <c r="D3" s="257"/>
      <c r="E3" s="257"/>
      <c r="F3" s="257"/>
    </row>
    <row r="4" spans="2:6" ht="30" customHeight="1">
      <c r="B4" s="276" t="s">
        <v>270</v>
      </c>
      <c r="C4" s="276"/>
      <c r="D4" s="276"/>
      <c r="E4" s="276"/>
      <c r="F4" s="276"/>
    </row>
    <row r="5" spans="2:6" ht="30" customHeight="1">
      <c r="B5" s="137" t="s">
        <v>264</v>
      </c>
      <c r="C5" s="138" t="s">
        <v>263</v>
      </c>
      <c r="D5" s="138" t="s">
        <v>266</v>
      </c>
      <c r="E5" s="138" t="s">
        <v>265</v>
      </c>
      <c r="F5" s="138" t="s">
        <v>160</v>
      </c>
    </row>
    <row r="6" spans="2:6" ht="15" customHeight="1">
      <c r="B6" s="140"/>
      <c r="C6" s="143"/>
      <c r="D6" s="142"/>
      <c r="E6" s="143"/>
      <c r="F6" s="142"/>
    </row>
    <row r="7" spans="2:6" ht="15" customHeight="1">
      <c r="B7" s="140"/>
      <c r="C7" s="143"/>
      <c r="D7" s="142"/>
      <c r="E7" s="143"/>
      <c r="F7" s="142"/>
    </row>
    <row r="8" spans="2:6" ht="15" customHeight="1">
      <c r="B8" s="140"/>
      <c r="C8" s="143"/>
      <c r="D8" s="142"/>
      <c r="E8" s="143"/>
      <c r="F8" s="142"/>
    </row>
    <row r="9" spans="2:6" ht="15" customHeight="1">
      <c r="B9" s="140"/>
      <c r="C9" s="143"/>
      <c r="D9" s="142"/>
      <c r="E9" s="143"/>
      <c r="F9" s="142"/>
    </row>
    <row r="10" spans="2:6" ht="15" customHeight="1">
      <c r="B10" s="140"/>
      <c r="C10" s="143"/>
      <c r="D10" s="142"/>
      <c r="E10" s="143"/>
      <c r="F10" s="142"/>
    </row>
    <row r="11" spans="2:6" ht="15" customHeight="1">
      <c r="B11" s="140"/>
      <c r="C11" s="143"/>
      <c r="D11" s="142"/>
      <c r="E11" s="143"/>
      <c r="F11" s="142"/>
    </row>
    <row r="12" spans="2:6" ht="15" customHeight="1">
      <c r="B12" s="140"/>
      <c r="C12" s="143"/>
      <c r="D12" s="142"/>
      <c r="E12" s="143"/>
      <c r="F12" s="142"/>
    </row>
    <row r="13" spans="2:6" ht="15" customHeight="1">
      <c r="B13" s="140"/>
      <c r="C13" s="143"/>
      <c r="D13" s="142"/>
      <c r="E13" s="143"/>
      <c r="F13" s="142"/>
    </row>
    <row r="14" spans="2:6" ht="15" customHeight="1">
      <c r="B14" s="140"/>
      <c r="C14" s="143"/>
      <c r="D14" s="142"/>
      <c r="E14" s="143"/>
      <c r="F14" s="142"/>
    </row>
    <row r="15" spans="2:6" ht="15" customHeight="1">
      <c r="B15" s="140"/>
      <c r="C15" s="143"/>
      <c r="D15" s="142"/>
      <c r="E15" s="143"/>
      <c r="F15" s="142"/>
    </row>
    <row r="16" spans="2:6" ht="15" customHeight="1">
      <c r="B16" s="140"/>
      <c r="C16" s="143"/>
      <c r="D16" s="142"/>
      <c r="E16" s="143"/>
      <c r="F16" s="142"/>
    </row>
    <row r="17" spans="2:6" ht="15" customHeight="1">
      <c r="B17" s="140"/>
      <c r="C17" s="143"/>
      <c r="D17" s="142"/>
      <c r="E17" s="143"/>
      <c r="F17" s="142"/>
    </row>
    <row r="18" spans="2:6" ht="15" customHeight="1">
      <c r="B18" s="140"/>
      <c r="C18" s="143"/>
      <c r="D18" s="142"/>
      <c r="E18" s="143"/>
      <c r="F18" s="142"/>
    </row>
    <row r="19" spans="2:6" ht="15" customHeight="1">
      <c r="B19" s="140"/>
      <c r="C19" s="143"/>
      <c r="D19" s="142"/>
      <c r="E19" s="143"/>
      <c r="F19" s="142"/>
    </row>
    <row r="20" spans="2:6" ht="15" customHeight="1">
      <c r="B20" s="140"/>
      <c r="C20" s="143"/>
      <c r="D20" s="142"/>
      <c r="E20" s="143"/>
      <c r="F20" s="142"/>
    </row>
    <row r="21" spans="2:6" ht="15" customHeight="1">
      <c r="B21" s="140"/>
      <c r="C21" s="143"/>
      <c r="D21" s="142"/>
      <c r="E21" s="143"/>
      <c r="F21" s="142"/>
    </row>
    <row r="22" spans="2:6" ht="15" customHeight="1">
      <c r="B22" s="140"/>
      <c r="C22" s="143"/>
      <c r="D22" s="142"/>
      <c r="E22" s="143"/>
      <c r="F22" s="142"/>
    </row>
    <row r="23" spans="2:6" ht="15" customHeight="1">
      <c r="B23" s="140"/>
      <c r="C23" s="143"/>
      <c r="D23" s="142"/>
      <c r="E23" s="143"/>
      <c r="F23" s="142"/>
    </row>
    <row r="24" spans="2:6" ht="15" customHeight="1">
      <c r="B24" s="140"/>
      <c r="C24" s="143"/>
      <c r="D24" s="142"/>
      <c r="E24" s="143"/>
      <c r="F24" s="142"/>
    </row>
    <row r="25" spans="2:10" ht="15" customHeight="1">
      <c r="B25" s="140"/>
      <c r="C25" s="143"/>
      <c r="D25" s="142"/>
      <c r="E25" s="143"/>
      <c r="F25" s="142"/>
      <c r="I25" s="251" t="s">
        <v>289</v>
      </c>
      <c r="J25" s="251"/>
    </row>
    <row r="26" spans="2:6" ht="24" customHeight="1">
      <c r="B26" s="1" t="s">
        <v>56</v>
      </c>
      <c r="C26" s="1"/>
      <c r="D26" s="139">
        <f>SUM(D6:D25)</f>
        <v>0</v>
      </c>
      <c r="E26" s="1"/>
      <c r="F26" s="141">
        <f>SUM(F6:F25)</f>
        <v>0</v>
      </c>
    </row>
  </sheetData>
  <sheetProtection sheet="1" objects="1" scenarios="1" selectLockedCells="1"/>
  <mergeCells count="5">
    <mergeCell ref="I25:J25"/>
    <mergeCell ref="B1:F1"/>
    <mergeCell ref="B2:F2"/>
    <mergeCell ref="B3:F3"/>
    <mergeCell ref="B4:F4"/>
  </mergeCells>
  <hyperlinks>
    <hyperlink ref="I25:J25" location="Contents!A1" display="to Table of Contents"/>
  </hyperlinks>
  <printOptions horizontalCentered="1"/>
  <pageMargins left="0.75" right="0.75" top="1" bottom="1" header="0.5" footer="0.5"/>
  <pageSetup fitToHeight="2" fitToWidth="1" horizontalDpi="600" verticalDpi="600" orientation="portrait" scale="99" r:id="rId1"/>
</worksheet>
</file>

<file path=xl/worksheets/sheet23.xml><?xml version="1.0" encoding="utf-8"?>
<worksheet xmlns="http://schemas.openxmlformats.org/spreadsheetml/2006/main" xmlns:r="http://schemas.openxmlformats.org/officeDocument/2006/relationships">
  <sheetPr codeName="Sheet21"/>
  <dimension ref="B1:I29"/>
  <sheetViews>
    <sheetView showGridLines="0" showRowColHeaders="0" zoomScalePageLayoutView="0" workbookViewId="0" topLeftCell="A1">
      <selection activeCell="B6" sqref="B6"/>
    </sheetView>
  </sheetViews>
  <sheetFormatPr defaultColWidth="9.140625" defaultRowHeight="12.75"/>
  <cols>
    <col min="2" max="2" width="48.57421875" style="0" customWidth="1"/>
    <col min="3" max="3" width="14.57421875" style="0" customWidth="1"/>
  </cols>
  <sheetData>
    <row r="1" spans="2:3" ht="60" customHeight="1">
      <c r="B1" s="254"/>
      <c r="C1" s="254"/>
    </row>
    <row r="2" spans="2:3" ht="13.5">
      <c r="B2" s="281" t="s">
        <v>156</v>
      </c>
      <c r="C2" s="281"/>
    </row>
    <row r="3" spans="2:3" ht="30" customHeight="1">
      <c r="B3" s="257" t="s">
        <v>157</v>
      </c>
      <c r="C3" s="257"/>
    </row>
    <row r="4" spans="2:3" ht="30" customHeight="1">
      <c r="B4" s="276" t="s">
        <v>158</v>
      </c>
      <c r="C4" s="276"/>
    </row>
    <row r="5" spans="2:3" ht="30" customHeight="1">
      <c r="B5" s="34" t="s">
        <v>159</v>
      </c>
      <c r="C5" s="5" t="s">
        <v>160</v>
      </c>
    </row>
    <row r="6" spans="2:3" ht="18" customHeight="1">
      <c r="B6" s="210"/>
      <c r="C6" s="163"/>
    </row>
    <row r="7" spans="2:3" ht="18" customHeight="1">
      <c r="B7" s="210"/>
      <c r="C7" s="163"/>
    </row>
    <row r="8" spans="2:3" ht="18" customHeight="1">
      <c r="B8" s="210"/>
      <c r="C8" s="163"/>
    </row>
    <row r="9" spans="2:3" ht="18" customHeight="1">
      <c r="B9" s="210"/>
      <c r="C9" s="163"/>
    </row>
    <row r="10" spans="2:3" ht="18" customHeight="1">
      <c r="B10" s="210"/>
      <c r="C10" s="163"/>
    </row>
    <row r="11" spans="2:3" ht="18" customHeight="1">
      <c r="B11" s="210"/>
      <c r="C11" s="163"/>
    </row>
    <row r="12" spans="2:3" ht="18" customHeight="1">
      <c r="B12" s="210"/>
      <c r="C12" s="163"/>
    </row>
    <row r="13" spans="2:3" ht="18" customHeight="1">
      <c r="B13" s="210"/>
      <c r="C13" s="163"/>
    </row>
    <row r="14" spans="2:3" ht="18" customHeight="1">
      <c r="B14" s="210"/>
      <c r="C14" s="163"/>
    </row>
    <row r="15" spans="2:3" ht="18" customHeight="1">
      <c r="B15" s="210"/>
      <c r="C15" s="163"/>
    </row>
    <row r="16" spans="2:9" ht="18.75" customHeight="1">
      <c r="B16" s="1" t="s">
        <v>161</v>
      </c>
      <c r="C16" s="60">
        <f>SUM(C6:C15)</f>
        <v>0</v>
      </c>
      <c r="H16" s="251" t="s">
        <v>289</v>
      </c>
      <c r="I16" s="251"/>
    </row>
    <row r="17" spans="2:3" ht="48" customHeight="1">
      <c r="B17" s="327" t="s">
        <v>162</v>
      </c>
      <c r="C17" s="327"/>
    </row>
    <row r="18" spans="2:3" ht="30" customHeight="1">
      <c r="B18" s="34" t="s">
        <v>159</v>
      </c>
      <c r="C18" s="5" t="s">
        <v>160</v>
      </c>
    </row>
    <row r="19" spans="2:3" ht="18" customHeight="1">
      <c r="B19" s="210"/>
      <c r="C19" s="163"/>
    </row>
    <row r="20" spans="2:3" ht="18" customHeight="1">
      <c r="B20" s="210"/>
      <c r="C20" s="163"/>
    </row>
    <row r="21" spans="2:3" ht="18" customHeight="1">
      <c r="B21" s="210"/>
      <c r="C21" s="163"/>
    </row>
    <row r="22" spans="2:3" ht="18" customHeight="1">
      <c r="B22" s="210"/>
      <c r="C22" s="163"/>
    </row>
    <row r="23" spans="2:3" ht="18" customHeight="1">
      <c r="B23" s="210"/>
      <c r="C23" s="163"/>
    </row>
    <row r="24" spans="2:3" ht="18" customHeight="1">
      <c r="B24" s="210"/>
      <c r="C24" s="163"/>
    </row>
    <row r="25" spans="2:3" ht="18" customHeight="1">
      <c r="B25" s="210"/>
      <c r="C25" s="163"/>
    </row>
    <row r="26" spans="2:3" ht="18" customHeight="1">
      <c r="B26" s="210"/>
      <c r="C26" s="163"/>
    </row>
    <row r="27" spans="2:3" ht="18" customHeight="1">
      <c r="B27" s="210"/>
      <c r="C27" s="163"/>
    </row>
    <row r="28" spans="2:3" ht="18" customHeight="1">
      <c r="B28" s="210"/>
      <c r="C28" s="163"/>
    </row>
    <row r="29" spans="2:3" ht="24" customHeight="1">
      <c r="B29" s="1" t="s">
        <v>161</v>
      </c>
      <c r="C29" s="60">
        <f>SUM(C19:C28)</f>
        <v>0</v>
      </c>
    </row>
  </sheetData>
  <sheetProtection sheet="1" objects="1" scenarios="1" selectLockedCells="1"/>
  <mergeCells count="6">
    <mergeCell ref="H16:I16"/>
    <mergeCell ref="B1:C1"/>
    <mergeCell ref="B17:C17"/>
    <mergeCell ref="B2:C2"/>
    <mergeCell ref="B3:C3"/>
    <mergeCell ref="B4:C4"/>
  </mergeCells>
  <hyperlinks>
    <hyperlink ref="H16:I16" location="Contents!A1" display="to Table of Contents"/>
  </hyperlinks>
  <printOptions horizontalCentered="1"/>
  <pageMargins left="0.75" right="0.75" top="0.64" bottom="1" header="0.5" footer="0.5"/>
  <pageSetup horizontalDpi="600" verticalDpi="600" orientation="portrait" r:id="rId1"/>
  <headerFooter alignWithMargins="0">
    <oddFooter>&amp;L&amp;9Fee Schedules&amp;R&amp;9&amp;P</oddFooter>
  </headerFooter>
</worksheet>
</file>

<file path=xl/worksheets/sheet24.xml><?xml version="1.0" encoding="utf-8"?>
<worksheet xmlns="http://schemas.openxmlformats.org/spreadsheetml/2006/main" xmlns:r="http://schemas.openxmlformats.org/officeDocument/2006/relationships">
  <sheetPr codeName="Sheet23"/>
  <dimension ref="A1:J119"/>
  <sheetViews>
    <sheetView zoomScalePageLayoutView="0" workbookViewId="0" topLeftCell="A1">
      <selection activeCell="C4" sqref="C4"/>
    </sheetView>
  </sheetViews>
  <sheetFormatPr defaultColWidth="9.140625" defaultRowHeight="12.75"/>
  <cols>
    <col min="1" max="1" width="4.140625" style="0" customWidth="1"/>
    <col min="3" max="3" width="52.57421875" style="0" customWidth="1"/>
    <col min="4" max="5" width="4.57421875" style="0" customWidth="1"/>
    <col min="6" max="6" width="9.421875" style="0" bestFit="1" customWidth="1"/>
    <col min="7" max="8" width="10.140625" style="0" bestFit="1" customWidth="1"/>
    <col min="9" max="9" width="6.421875" style="0" customWidth="1"/>
  </cols>
  <sheetData>
    <row r="1" spans="4:5" ht="12">
      <c r="D1" s="274"/>
      <c r="E1" s="274"/>
    </row>
    <row r="2" spans="2:5" ht="12">
      <c r="B2" t="s">
        <v>367</v>
      </c>
      <c r="C2" t="s">
        <v>159</v>
      </c>
      <c r="D2" s="328" t="s">
        <v>192</v>
      </c>
      <c r="E2" s="328"/>
    </row>
    <row r="3" spans="2:9" ht="12">
      <c r="B3" s="151" t="s">
        <v>368</v>
      </c>
      <c r="C3" s="151" t="s">
        <v>369</v>
      </c>
      <c r="D3" s="188" t="s">
        <v>199</v>
      </c>
      <c r="E3" s="188" t="s">
        <v>200</v>
      </c>
      <c r="F3" s="151" t="s">
        <v>193</v>
      </c>
      <c r="G3" s="151" t="s">
        <v>336</v>
      </c>
      <c r="H3" s="151" t="s">
        <v>370</v>
      </c>
      <c r="I3" s="151" t="s">
        <v>371</v>
      </c>
    </row>
    <row r="4" spans="1:10" ht="12">
      <c r="A4">
        <f>LEN(C4)</f>
        <v>60</v>
      </c>
      <c r="B4" t="s">
        <v>164</v>
      </c>
      <c r="C4" s="63" t="s">
        <v>165</v>
      </c>
      <c r="D4" s="29">
        <v>9</v>
      </c>
      <c r="E4" s="1">
        <v>30</v>
      </c>
      <c r="F4" s="66" t="s">
        <v>196</v>
      </c>
      <c r="G4" s="66" t="s">
        <v>271</v>
      </c>
      <c r="H4" s="189">
        <v>0</v>
      </c>
      <c r="I4" s="190"/>
      <c r="J4" s="178" t="s">
        <v>303</v>
      </c>
    </row>
    <row r="5" spans="1:10" ht="12">
      <c r="A5">
        <f aca="true" t="shared" si="0" ref="A5:A27">LEN(C5)</f>
        <v>19</v>
      </c>
      <c r="B5" t="s">
        <v>166</v>
      </c>
      <c r="C5" s="63" t="s">
        <v>167</v>
      </c>
      <c r="D5" s="29">
        <v>3</v>
      </c>
      <c r="E5" s="1">
        <v>31</v>
      </c>
      <c r="F5" s="66" t="s">
        <v>195</v>
      </c>
      <c r="G5" s="66" t="s">
        <v>271</v>
      </c>
      <c r="H5" s="191">
        <v>0</v>
      </c>
      <c r="I5" s="192" t="s">
        <v>386</v>
      </c>
      <c r="J5" s="178" t="s">
        <v>302</v>
      </c>
    </row>
    <row r="6" spans="1:10" ht="12">
      <c r="A6">
        <f t="shared" si="0"/>
        <v>32</v>
      </c>
      <c r="B6" t="s">
        <v>168</v>
      </c>
      <c r="C6" s="63" t="s">
        <v>169</v>
      </c>
      <c r="D6" s="29">
        <v>12</v>
      </c>
      <c r="E6" s="1">
        <v>31</v>
      </c>
      <c r="F6" s="66" t="s">
        <v>196</v>
      </c>
      <c r="G6" s="66" t="s">
        <v>271</v>
      </c>
      <c r="H6" s="191">
        <v>0</v>
      </c>
      <c r="I6" s="192"/>
      <c r="J6" s="178"/>
    </row>
    <row r="7" spans="1:10" ht="12">
      <c r="A7">
        <f t="shared" si="0"/>
        <v>73</v>
      </c>
      <c r="B7" s="63" t="s">
        <v>163</v>
      </c>
      <c r="C7" t="s">
        <v>310</v>
      </c>
      <c r="D7" s="29">
        <v>6</v>
      </c>
      <c r="E7" s="1">
        <v>30</v>
      </c>
      <c r="F7" s="66" t="s">
        <v>195</v>
      </c>
      <c r="G7" s="66" t="s">
        <v>281</v>
      </c>
      <c r="H7" s="191">
        <v>0</v>
      </c>
      <c r="I7" s="193">
        <v>2</v>
      </c>
      <c r="J7" s="178"/>
    </row>
    <row r="8" spans="1:10" ht="12">
      <c r="A8">
        <f t="shared" si="0"/>
        <v>79</v>
      </c>
      <c r="C8" t="s">
        <v>311</v>
      </c>
      <c r="D8" s="29">
        <v>6</v>
      </c>
      <c r="E8" s="1">
        <v>30</v>
      </c>
      <c r="F8" s="233" t="s">
        <v>387</v>
      </c>
      <c r="G8" s="66" t="s">
        <v>281</v>
      </c>
      <c r="H8" s="191">
        <v>0</v>
      </c>
      <c r="I8" s="193">
        <v>0</v>
      </c>
      <c r="J8" s="178" t="s">
        <v>388</v>
      </c>
    </row>
    <row r="9" spans="1:10" ht="12">
      <c r="A9">
        <f t="shared" si="0"/>
        <v>60</v>
      </c>
      <c r="B9" s="63" t="s">
        <v>187</v>
      </c>
      <c r="C9" s="64" t="s">
        <v>327</v>
      </c>
      <c r="D9" s="29">
        <v>6</v>
      </c>
      <c r="E9" s="1">
        <v>30</v>
      </c>
      <c r="F9" s="66" t="s">
        <v>197</v>
      </c>
      <c r="G9" s="66" t="s">
        <v>281</v>
      </c>
      <c r="H9" s="191">
        <v>0</v>
      </c>
      <c r="I9" s="193">
        <v>0</v>
      </c>
      <c r="J9" s="178" t="s">
        <v>304</v>
      </c>
    </row>
    <row r="10" spans="1:9" ht="12">
      <c r="A10">
        <f t="shared" si="0"/>
        <v>42</v>
      </c>
      <c r="B10" s="63" t="s">
        <v>171</v>
      </c>
      <c r="C10" t="s">
        <v>172</v>
      </c>
      <c r="D10" s="29">
        <v>6</v>
      </c>
      <c r="E10" s="1">
        <v>30</v>
      </c>
      <c r="F10" s="66" t="s">
        <v>195</v>
      </c>
      <c r="G10" s="66" t="s">
        <v>281</v>
      </c>
      <c r="H10" s="191">
        <v>0</v>
      </c>
      <c r="I10" s="193">
        <v>2</v>
      </c>
    </row>
    <row r="11" spans="1:10" ht="12">
      <c r="A11">
        <f t="shared" si="0"/>
        <v>54</v>
      </c>
      <c r="B11" s="63" t="s">
        <v>170</v>
      </c>
      <c r="C11" s="64" t="s">
        <v>315</v>
      </c>
      <c r="D11" s="29">
        <v>6</v>
      </c>
      <c r="E11" s="1">
        <v>30</v>
      </c>
      <c r="F11" s="66" t="s">
        <v>197</v>
      </c>
      <c r="G11" s="66" t="s">
        <v>281</v>
      </c>
      <c r="H11" s="191">
        <v>0</v>
      </c>
      <c r="I11" s="193">
        <v>0</v>
      </c>
      <c r="J11" s="178"/>
    </row>
    <row r="12" spans="1:9" ht="12">
      <c r="A12">
        <f t="shared" si="0"/>
        <v>31</v>
      </c>
      <c r="B12" s="63" t="s">
        <v>177</v>
      </c>
      <c r="C12" t="s">
        <v>322</v>
      </c>
      <c r="D12" s="29">
        <v>6</v>
      </c>
      <c r="E12" s="1">
        <v>30</v>
      </c>
      <c r="F12" s="66" t="s">
        <v>195</v>
      </c>
      <c r="G12" s="66" t="s">
        <v>281</v>
      </c>
      <c r="H12" s="191">
        <v>0</v>
      </c>
      <c r="I12" s="193">
        <v>2</v>
      </c>
    </row>
    <row r="13" spans="1:9" ht="12">
      <c r="A13">
        <f t="shared" si="0"/>
        <v>53</v>
      </c>
      <c r="B13" s="63" t="s">
        <v>189</v>
      </c>
      <c r="C13" s="64" t="s">
        <v>316</v>
      </c>
      <c r="D13" s="29">
        <v>6</v>
      </c>
      <c r="E13" s="1">
        <v>30</v>
      </c>
      <c r="F13" s="66" t="s">
        <v>197</v>
      </c>
      <c r="G13" s="66" t="s">
        <v>281</v>
      </c>
      <c r="H13" s="191">
        <v>0</v>
      </c>
      <c r="I13" s="193">
        <v>0</v>
      </c>
    </row>
    <row r="14" spans="1:9" ht="12">
      <c r="A14">
        <f t="shared" si="0"/>
        <v>64</v>
      </c>
      <c r="B14" s="63" t="s">
        <v>175</v>
      </c>
      <c r="C14" s="64" t="s">
        <v>328</v>
      </c>
      <c r="D14" s="29">
        <v>6</v>
      </c>
      <c r="E14" s="1">
        <v>30</v>
      </c>
      <c r="F14" s="66" t="s">
        <v>197</v>
      </c>
      <c r="G14" s="66" t="s">
        <v>281</v>
      </c>
      <c r="H14" s="191">
        <v>0</v>
      </c>
      <c r="I14" s="193">
        <v>0</v>
      </c>
    </row>
    <row r="15" spans="1:9" ht="12">
      <c r="A15">
        <f t="shared" si="0"/>
        <v>73</v>
      </c>
      <c r="B15" s="63" t="s">
        <v>176</v>
      </c>
      <c r="C15" s="64" t="s">
        <v>317</v>
      </c>
      <c r="D15" s="29">
        <v>6</v>
      </c>
      <c r="E15" s="1">
        <v>30</v>
      </c>
      <c r="F15" s="66" t="s">
        <v>197</v>
      </c>
      <c r="G15" s="66" t="s">
        <v>281</v>
      </c>
      <c r="H15" s="191">
        <v>0</v>
      </c>
      <c r="I15" s="193">
        <v>0</v>
      </c>
    </row>
    <row r="16" spans="1:9" ht="12">
      <c r="A16">
        <f t="shared" si="0"/>
        <v>56</v>
      </c>
      <c r="B16" s="63" t="s">
        <v>184</v>
      </c>
      <c r="C16" s="64" t="s">
        <v>318</v>
      </c>
      <c r="D16" s="29">
        <v>6</v>
      </c>
      <c r="E16" s="1">
        <v>30</v>
      </c>
      <c r="F16" s="66" t="s">
        <v>197</v>
      </c>
      <c r="G16" s="66" t="s">
        <v>281</v>
      </c>
      <c r="H16" s="191">
        <v>0</v>
      </c>
      <c r="I16" s="193">
        <v>0</v>
      </c>
    </row>
    <row r="17" spans="1:9" ht="12">
      <c r="A17">
        <f t="shared" si="0"/>
        <v>33</v>
      </c>
      <c r="B17" s="63" t="s">
        <v>185</v>
      </c>
      <c r="C17" t="s">
        <v>323</v>
      </c>
      <c r="D17" s="29">
        <v>6</v>
      </c>
      <c r="E17" s="1">
        <v>30</v>
      </c>
      <c r="F17" s="66" t="s">
        <v>195</v>
      </c>
      <c r="G17" s="66" t="s">
        <v>281</v>
      </c>
      <c r="H17" s="191">
        <v>0</v>
      </c>
      <c r="I17" s="193">
        <v>2</v>
      </c>
    </row>
    <row r="18" spans="1:9" ht="12">
      <c r="A18">
        <f t="shared" si="0"/>
        <v>65</v>
      </c>
      <c r="B18" s="63" t="s">
        <v>186</v>
      </c>
      <c r="C18" s="64" t="s">
        <v>319</v>
      </c>
      <c r="D18" s="29">
        <v>6</v>
      </c>
      <c r="E18" s="1">
        <v>30</v>
      </c>
      <c r="F18" s="66" t="s">
        <v>197</v>
      </c>
      <c r="G18" s="66" t="s">
        <v>281</v>
      </c>
      <c r="H18" s="191">
        <v>0</v>
      </c>
      <c r="I18" s="193">
        <v>0</v>
      </c>
    </row>
    <row r="19" spans="1:9" ht="12">
      <c r="A19">
        <f t="shared" si="0"/>
        <v>64</v>
      </c>
      <c r="B19" s="63" t="s">
        <v>173</v>
      </c>
      <c r="C19" s="64" t="s">
        <v>320</v>
      </c>
      <c r="D19" s="29">
        <v>6</v>
      </c>
      <c r="E19" s="1">
        <v>30</v>
      </c>
      <c r="F19" s="66" t="s">
        <v>197</v>
      </c>
      <c r="G19" s="66" t="s">
        <v>281</v>
      </c>
      <c r="H19" s="191">
        <v>0</v>
      </c>
      <c r="I19" s="193">
        <v>0</v>
      </c>
    </row>
    <row r="20" spans="1:9" ht="12">
      <c r="A20">
        <f t="shared" si="0"/>
        <v>73</v>
      </c>
      <c r="B20" s="63" t="s">
        <v>174</v>
      </c>
      <c r="C20" s="64" t="s">
        <v>321</v>
      </c>
      <c r="D20" s="29">
        <v>6</v>
      </c>
      <c r="E20" s="1">
        <v>30</v>
      </c>
      <c r="F20" s="66" t="s">
        <v>197</v>
      </c>
      <c r="G20" s="66" t="s">
        <v>281</v>
      </c>
      <c r="H20" s="191">
        <v>0</v>
      </c>
      <c r="I20" s="193">
        <v>0</v>
      </c>
    </row>
    <row r="21" spans="1:9" ht="12">
      <c r="A21">
        <f t="shared" si="0"/>
        <v>53</v>
      </c>
      <c r="B21" s="63" t="s">
        <v>178</v>
      </c>
      <c r="C21" t="s">
        <v>179</v>
      </c>
      <c r="D21" s="29">
        <v>3</v>
      </c>
      <c r="E21" s="1">
        <v>31</v>
      </c>
      <c r="F21" s="66" t="s">
        <v>195</v>
      </c>
      <c r="G21" s="66" t="s">
        <v>282</v>
      </c>
      <c r="H21" s="191">
        <v>1</v>
      </c>
      <c r="I21" s="193">
        <v>2</v>
      </c>
    </row>
    <row r="22" spans="1:9" ht="12">
      <c r="A22">
        <f t="shared" si="0"/>
        <v>58</v>
      </c>
      <c r="B22" s="63" t="s">
        <v>180</v>
      </c>
      <c r="C22" t="s">
        <v>181</v>
      </c>
      <c r="D22" s="29">
        <v>3</v>
      </c>
      <c r="E22" s="1">
        <v>31</v>
      </c>
      <c r="F22" s="66" t="s">
        <v>195</v>
      </c>
      <c r="G22" s="66" t="s">
        <v>282</v>
      </c>
      <c r="H22" s="191">
        <v>1</v>
      </c>
      <c r="I22" s="193">
        <v>2</v>
      </c>
    </row>
    <row r="23" spans="1:10" ht="12">
      <c r="A23">
        <f t="shared" si="0"/>
        <v>37</v>
      </c>
      <c r="B23" s="63"/>
      <c r="C23" s="64" t="s">
        <v>300</v>
      </c>
      <c r="D23" s="29">
        <v>3</v>
      </c>
      <c r="E23" s="1">
        <v>31</v>
      </c>
      <c r="F23" s="66" t="s">
        <v>301</v>
      </c>
      <c r="G23" s="66" t="s">
        <v>282</v>
      </c>
      <c r="H23" s="191">
        <v>0</v>
      </c>
      <c r="I23" s="192"/>
      <c r="J23" s="178" t="s">
        <v>389</v>
      </c>
    </row>
    <row r="24" spans="1:9" ht="12">
      <c r="A24">
        <f t="shared" si="0"/>
        <v>42</v>
      </c>
      <c r="B24" s="63" t="s">
        <v>182</v>
      </c>
      <c r="C24" t="s">
        <v>183</v>
      </c>
      <c r="D24" s="29">
        <v>6</v>
      </c>
      <c r="E24" s="1">
        <v>30</v>
      </c>
      <c r="F24" s="66" t="s">
        <v>195</v>
      </c>
      <c r="G24" s="66" t="s">
        <v>282</v>
      </c>
      <c r="H24" s="191">
        <v>0</v>
      </c>
      <c r="I24" s="193">
        <v>2</v>
      </c>
    </row>
    <row r="25" spans="1:9" ht="12">
      <c r="A25">
        <f t="shared" si="0"/>
        <v>74</v>
      </c>
      <c r="B25" s="63" t="s">
        <v>188</v>
      </c>
      <c r="C25" t="s">
        <v>312</v>
      </c>
      <c r="D25" s="29">
        <v>6</v>
      </c>
      <c r="E25" s="1">
        <v>30</v>
      </c>
      <c r="F25" s="66" t="s">
        <v>195</v>
      </c>
      <c r="G25" s="66" t="s">
        <v>281</v>
      </c>
      <c r="H25" s="191">
        <v>0</v>
      </c>
      <c r="I25" s="193">
        <v>2</v>
      </c>
    </row>
    <row r="26" spans="1:9" ht="12">
      <c r="A26">
        <f t="shared" si="0"/>
        <v>80</v>
      </c>
      <c r="C26" t="s">
        <v>313</v>
      </c>
      <c r="D26" s="29">
        <v>6</v>
      </c>
      <c r="E26" s="1">
        <v>30</v>
      </c>
      <c r="F26" s="233" t="s">
        <v>387</v>
      </c>
      <c r="G26" s="66" t="s">
        <v>281</v>
      </c>
      <c r="H26" s="191">
        <v>0</v>
      </c>
      <c r="I26" s="218"/>
    </row>
    <row r="27" spans="1:10" ht="12">
      <c r="A27">
        <f t="shared" si="0"/>
        <v>55</v>
      </c>
      <c r="B27" t="s">
        <v>190</v>
      </c>
      <c r="C27" s="63" t="s">
        <v>191</v>
      </c>
      <c r="D27" s="29">
        <v>6</v>
      </c>
      <c r="E27" s="1">
        <v>30</v>
      </c>
      <c r="F27" s="66" t="s">
        <v>198</v>
      </c>
      <c r="G27" s="66" t="s">
        <v>271</v>
      </c>
      <c r="H27" s="194">
        <v>0</v>
      </c>
      <c r="I27" s="217" t="s">
        <v>386</v>
      </c>
      <c r="J27" t="s">
        <v>305</v>
      </c>
    </row>
    <row r="28" spans="4:8" ht="12">
      <c r="D28" s="29"/>
      <c r="E28" s="1"/>
      <c r="F28" s="66"/>
      <c r="G28" s="66"/>
      <c r="H28" s="65"/>
    </row>
    <row r="29" spans="4:9" ht="12">
      <c r="D29" s="29"/>
      <c r="E29" s="1"/>
      <c r="F29" s="66"/>
      <c r="G29" s="66"/>
      <c r="H29" t="s">
        <v>372</v>
      </c>
      <c r="I29" t="s">
        <v>373</v>
      </c>
    </row>
    <row r="30" spans="1:9" ht="12">
      <c r="A30" t="s">
        <v>279</v>
      </c>
      <c r="B30" t="s">
        <v>280</v>
      </c>
      <c r="I30" t="s">
        <v>374</v>
      </c>
    </row>
    <row r="31" spans="3:9" ht="12">
      <c r="C31">
        <f>LEN(C4)</f>
        <v>60</v>
      </c>
      <c r="I31" t="s">
        <v>375</v>
      </c>
    </row>
    <row r="32" spans="2:9" ht="12">
      <c r="B32" s="184" t="s">
        <v>329</v>
      </c>
      <c r="D32" s="148" t="s">
        <v>201</v>
      </c>
      <c r="E32" s="148" t="s">
        <v>202</v>
      </c>
      <c r="H32" t="s">
        <v>376</v>
      </c>
      <c r="I32" t="s">
        <v>377</v>
      </c>
    </row>
    <row r="33" spans="3:9" ht="12">
      <c r="C33" s="184" t="s">
        <v>341</v>
      </c>
      <c r="D33" s="149"/>
      <c r="E33" s="148" t="s">
        <v>203</v>
      </c>
      <c r="I33" t="s">
        <v>378</v>
      </c>
    </row>
    <row r="34" spans="2:9" ht="12">
      <c r="B34" s="196" t="s">
        <v>337</v>
      </c>
      <c r="C34" s="179">
        <v>2</v>
      </c>
      <c r="H34" t="s">
        <v>379</v>
      </c>
      <c r="I34" t="s">
        <v>380</v>
      </c>
    </row>
    <row r="35" spans="2:9" ht="12">
      <c r="B35" s="197" t="s">
        <v>330</v>
      </c>
      <c r="C35" s="180"/>
      <c r="E35" s="147" t="s">
        <v>255</v>
      </c>
      <c r="F35" s="153">
        <v>1</v>
      </c>
      <c r="G35" s="66" t="s">
        <v>277</v>
      </c>
      <c r="I35" s="195" t="s">
        <v>381</v>
      </c>
    </row>
    <row r="36" spans="2:7" ht="12">
      <c r="B36" s="197" t="s">
        <v>331</v>
      </c>
      <c r="C36" s="180"/>
      <c r="E36" s="147" t="s">
        <v>276</v>
      </c>
      <c r="F36" s="153">
        <v>0</v>
      </c>
      <c r="G36" s="66" t="s">
        <v>278</v>
      </c>
    </row>
    <row r="37" spans="2:7" ht="12">
      <c r="B37" s="197" t="s">
        <v>192</v>
      </c>
      <c r="C37" s="183"/>
      <c r="E37" s="147" t="s">
        <v>207</v>
      </c>
      <c r="F37" s="153">
        <v>0</v>
      </c>
      <c r="G37" s="66" t="s">
        <v>284</v>
      </c>
    </row>
    <row r="38" spans="2:7" ht="12">
      <c r="B38" s="197" t="s">
        <v>332</v>
      </c>
      <c r="C38" s="183"/>
      <c r="E38" s="147" t="s">
        <v>234</v>
      </c>
      <c r="F38" s="153">
        <v>0</v>
      </c>
      <c r="G38" s="66" t="s">
        <v>285</v>
      </c>
    </row>
    <row r="39" spans="2:7" ht="12">
      <c r="B39" s="197" t="s">
        <v>333</v>
      </c>
      <c r="C39" s="183"/>
      <c r="E39" s="147" t="s">
        <v>235</v>
      </c>
      <c r="F39" s="153">
        <v>0</v>
      </c>
      <c r="G39" s="66" t="s">
        <v>286</v>
      </c>
    </row>
    <row r="40" spans="2:3" ht="12">
      <c r="B40" s="197" t="s">
        <v>334</v>
      </c>
      <c r="C40" s="183"/>
    </row>
    <row r="41" spans="2:5" ht="12">
      <c r="B41" s="197" t="s">
        <v>340</v>
      </c>
      <c r="C41" s="183"/>
      <c r="E41" s="151" t="s">
        <v>384</v>
      </c>
    </row>
    <row r="42" spans="2:8" ht="12">
      <c r="B42" s="197" t="s">
        <v>335</v>
      </c>
      <c r="C42" s="180"/>
      <c r="E42" s="200" t="s">
        <v>283</v>
      </c>
      <c r="G42" t="s">
        <v>204</v>
      </c>
      <c r="H42" s="181">
        <f>FYE</f>
        <v>0</v>
      </c>
    </row>
    <row r="43" spans="2:8" ht="12">
      <c r="B43" s="197" t="s">
        <v>193</v>
      </c>
      <c r="C43" s="180"/>
      <c r="E43" s="201" t="s">
        <v>195</v>
      </c>
      <c r="G43" t="s">
        <v>205</v>
      </c>
      <c r="H43" s="182">
        <f>DATE(YEAR(CurFY)-1,MONTH(CurFY),DAY(CurFY))</f>
        <v>693597</v>
      </c>
    </row>
    <row r="44" spans="2:8" ht="12">
      <c r="B44" s="198" t="s">
        <v>342</v>
      </c>
      <c r="C44" s="180"/>
      <c r="E44" s="201" t="s">
        <v>197</v>
      </c>
      <c r="G44" t="s">
        <v>308</v>
      </c>
      <c r="H44" s="182">
        <f>DATE(YEAR(CurFY)+1,MONTH(CurFY),DAY(CurFY))</f>
        <v>366</v>
      </c>
    </row>
    <row r="45" spans="2:8" ht="12">
      <c r="B45" s="197" t="s">
        <v>336</v>
      </c>
      <c r="C45" s="180"/>
      <c r="E45" s="201" t="s">
        <v>194</v>
      </c>
      <c r="G45" t="s">
        <v>309</v>
      </c>
      <c r="H45" s="182">
        <f>DATE(YEAR(ValDate)-1,MONTH(ValDate),DAY(ValDate))</f>
        <v>693597</v>
      </c>
    </row>
    <row r="46" spans="2:8" ht="12">
      <c r="B46" s="197" t="s">
        <v>339</v>
      </c>
      <c r="C46" s="180"/>
      <c r="E46" s="201" t="s">
        <v>198</v>
      </c>
      <c r="G46" t="s">
        <v>338</v>
      </c>
      <c r="H46" s="178">
        <f>YEAR(FYE)</f>
        <v>1900</v>
      </c>
    </row>
    <row r="47" spans="2:7" ht="12">
      <c r="B47" s="198" t="s">
        <v>382</v>
      </c>
      <c r="C47" s="180">
        <v>0</v>
      </c>
      <c r="E47" s="224" t="s">
        <v>387</v>
      </c>
      <c r="G47" s="178"/>
    </row>
    <row r="48" spans="2:7" ht="12">
      <c r="B48" s="199" t="s">
        <v>383</v>
      </c>
      <c r="C48" s="74"/>
      <c r="E48" s="224" t="s">
        <v>196</v>
      </c>
      <c r="G48" s="178"/>
    </row>
    <row r="49" spans="5:8" ht="12">
      <c r="E49" s="219" t="s">
        <v>301</v>
      </c>
      <c r="H49" s="174"/>
    </row>
    <row r="50" ht="12">
      <c r="B50" t="s">
        <v>220</v>
      </c>
    </row>
    <row r="51" spans="4:10" ht="12">
      <c r="D51" t="s">
        <v>283</v>
      </c>
      <c r="E51" t="s">
        <v>195</v>
      </c>
      <c r="F51" t="s">
        <v>197</v>
      </c>
      <c r="G51" t="s">
        <v>194</v>
      </c>
      <c r="H51" t="s">
        <v>198</v>
      </c>
      <c r="I51" t="s">
        <v>196</v>
      </c>
      <c r="J51" t="s">
        <v>301</v>
      </c>
    </row>
    <row r="52" spans="3:4" ht="13.5">
      <c r="C52" s="68" t="s">
        <v>6</v>
      </c>
      <c r="D52" s="67"/>
    </row>
    <row r="53" spans="3:9" ht="12">
      <c r="C53" s="69" t="s">
        <v>7</v>
      </c>
      <c r="D53" s="70">
        <v>1</v>
      </c>
      <c r="E53" s="70">
        <v>1</v>
      </c>
      <c r="F53">
        <v>1</v>
      </c>
      <c r="G53">
        <v>1</v>
      </c>
      <c r="H53">
        <v>1</v>
      </c>
      <c r="I53">
        <v>1</v>
      </c>
    </row>
    <row r="54" spans="3:9" ht="12">
      <c r="C54" s="69" t="s">
        <v>21</v>
      </c>
      <c r="D54">
        <v>1</v>
      </c>
      <c r="E54">
        <v>1</v>
      </c>
      <c r="F54">
        <v>1</v>
      </c>
      <c r="G54">
        <v>1</v>
      </c>
      <c r="H54">
        <v>1</v>
      </c>
      <c r="I54">
        <v>1</v>
      </c>
    </row>
    <row r="55" spans="3:5" ht="12">
      <c r="C55" s="69" t="s">
        <v>206</v>
      </c>
      <c r="D55">
        <v>1</v>
      </c>
      <c r="E55">
        <v>1</v>
      </c>
    </row>
    <row r="56" spans="3:9" ht="13.5">
      <c r="C56" s="68" t="s">
        <v>207</v>
      </c>
      <c r="D56">
        <v>1</v>
      </c>
      <c r="E56">
        <v>1</v>
      </c>
      <c r="F56">
        <v>1</v>
      </c>
      <c r="G56">
        <v>1</v>
      </c>
      <c r="H56">
        <v>1</v>
      </c>
      <c r="I56">
        <v>1</v>
      </c>
    </row>
    <row r="57" ht="13.5">
      <c r="C57" s="68" t="s">
        <v>37</v>
      </c>
    </row>
    <row r="58" spans="3:7" ht="12">
      <c r="C58" s="69" t="s">
        <v>38</v>
      </c>
      <c r="D58">
        <v>1</v>
      </c>
      <c r="E58">
        <v>1</v>
      </c>
      <c r="F58">
        <v>1</v>
      </c>
      <c r="G58">
        <v>1</v>
      </c>
    </row>
    <row r="59" spans="3:7" ht="12">
      <c r="C59" s="69" t="s">
        <v>47</v>
      </c>
      <c r="D59">
        <v>1</v>
      </c>
      <c r="E59">
        <v>1</v>
      </c>
      <c r="F59">
        <v>1</v>
      </c>
      <c r="G59">
        <v>1</v>
      </c>
    </row>
    <row r="60" spans="3:5" ht="12">
      <c r="C60" s="69" t="s">
        <v>208</v>
      </c>
      <c r="E60">
        <v>1</v>
      </c>
    </row>
    <row r="61" spans="3:5" ht="12">
      <c r="C61" s="69" t="s">
        <v>57</v>
      </c>
      <c r="D61">
        <v>1</v>
      </c>
      <c r="E61">
        <v>1</v>
      </c>
    </row>
    <row r="62" spans="3:5" ht="12">
      <c r="C62" s="69" t="s">
        <v>95</v>
      </c>
      <c r="D62">
        <v>1</v>
      </c>
      <c r="E62">
        <v>1</v>
      </c>
    </row>
    <row r="63" spans="3:5" ht="12">
      <c r="C63" s="69" t="s">
        <v>99</v>
      </c>
      <c r="D63">
        <v>1</v>
      </c>
      <c r="E63">
        <v>1</v>
      </c>
    </row>
    <row r="64" spans="3:5" ht="12">
      <c r="C64" s="69" t="s">
        <v>117</v>
      </c>
      <c r="D64">
        <v>1</v>
      </c>
      <c r="E64">
        <v>1</v>
      </c>
    </row>
    <row r="65" ht="13.5">
      <c r="C65" s="68" t="s">
        <v>120</v>
      </c>
    </row>
    <row r="66" spans="3:9" ht="12">
      <c r="C66" s="69" t="s">
        <v>209</v>
      </c>
      <c r="D66">
        <v>1</v>
      </c>
      <c r="E66">
        <v>1</v>
      </c>
      <c r="F66">
        <v>1</v>
      </c>
      <c r="G66">
        <v>1</v>
      </c>
      <c r="H66">
        <v>1</v>
      </c>
      <c r="I66">
        <v>1</v>
      </c>
    </row>
    <row r="67" spans="3:9" ht="12">
      <c r="C67" s="69" t="s">
        <v>206</v>
      </c>
      <c r="D67">
        <v>1</v>
      </c>
      <c r="E67">
        <v>1</v>
      </c>
      <c r="F67">
        <v>1</v>
      </c>
      <c r="G67">
        <v>1</v>
      </c>
      <c r="H67">
        <v>1</v>
      </c>
      <c r="I67">
        <v>1</v>
      </c>
    </row>
    <row r="68" ht="13.5">
      <c r="C68" s="68" t="s">
        <v>123</v>
      </c>
    </row>
    <row r="69" spans="3:6" ht="12">
      <c r="C69" s="69" t="s">
        <v>124</v>
      </c>
      <c r="D69">
        <v>1</v>
      </c>
      <c r="E69">
        <v>1</v>
      </c>
      <c r="F69">
        <v>1</v>
      </c>
    </row>
    <row r="70" spans="3:6" ht="12">
      <c r="C70" s="69" t="s">
        <v>129</v>
      </c>
      <c r="D70">
        <v>1</v>
      </c>
      <c r="E70">
        <v>1</v>
      </c>
      <c r="F70">
        <v>1</v>
      </c>
    </row>
    <row r="71" spans="3:6" ht="12">
      <c r="C71" s="69" t="s">
        <v>210</v>
      </c>
      <c r="D71">
        <v>1</v>
      </c>
      <c r="E71">
        <v>1</v>
      </c>
      <c r="F71">
        <v>1</v>
      </c>
    </row>
    <row r="72" spans="3:5" ht="13.5">
      <c r="C72" s="68" t="s">
        <v>211</v>
      </c>
      <c r="D72">
        <v>1</v>
      </c>
      <c r="E72">
        <v>1</v>
      </c>
    </row>
    <row r="73" spans="3:5" ht="13.5">
      <c r="C73" s="68" t="s">
        <v>267</v>
      </c>
      <c r="D73" s="178">
        <v>2</v>
      </c>
      <c r="E73" s="178">
        <v>2</v>
      </c>
    </row>
    <row r="74" ht="13.5">
      <c r="C74" s="68" t="s">
        <v>156</v>
      </c>
    </row>
    <row r="75" spans="3:9" ht="12">
      <c r="C75" s="69" t="s">
        <v>157</v>
      </c>
      <c r="D75">
        <v>1</v>
      </c>
      <c r="E75">
        <v>1</v>
      </c>
      <c r="F75">
        <v>1</v>
      </c>
      <c r="G75">
        <v>1</v>
      </c>
      <c r="H75">
        <v>1</v>
      </c>
      <c r="I75">
        <v>1</v>
      </c>
    </row>
    <row r="76" spans="3:9" ht="12">
      <c r="C76" s="69" t="s">
        <v>212</v>
      </c>
      <c r="D76">
        <v>1</v>
      </c>
      <c r="E76">
        <v>1</v>
      </c>
      <c r="F76">
        <v>1</v>
      </c>
      <c r="G76">
        <v>1</v>
      </c>
      <c r="H76">
        <v>1</v>
      </c>
      <c r="I76">
        <v>1</v>
      </c>
    </row>
    <row r="77" spans="3:9" ht="12">
      <c r="C77" s="69" t="s">
        <v>213</v>
      </c>
      <c r="D77">
        <v>1</v>
      </c>
      <c r="E77">
        <v>1</v>
      </c>
      <c r="F77">
        <v>1</v>
      </c>
      <c r="G77">
        <v>1</v>
      </c>
      <c r="H77">
        <v>1</v>
      </c>
      <c r="I77">
        <v>1</v>
      </c>
    </row>
    <row r="78" spans="3:9" ht="12">
      <c r="C78" s="69" t="s">
        <v>214</v>
      </c>
      <c r="D78">
        <v>1</v>
      </c>
      <c r="E78">
        <v>1</v>
      </c>
      <c r="F78">
        <v>1</v>
      </c>
      <c r="G78">
        <v>1</v>
      </c>
      <c r="H78">
        <v>1</v>
      </c>
      <c r="I78">
        <v>1</v>
      </c>
    </row>
    <row r="79" spans="3:9" ht="12">
      <c r="C79" s="69" t="s">
        <v>215</v>
      </c>
      <c r="D79">
        <v>1</v>
      </c>
      <c r="E79">
        <v>1</v>
      </c>
      <c r="F79">
        <v>1</v>
      </c>
      <c r="G79">
        <v>1</v>
      </c>
      <c r="H79">
        <v>1</v>
      </c>
      <c r="I79">
        <v>1</v>
      </c>
    </row>
    <row r="80" spans="3:9" ht="12">
      <c r="C80" s="69" t="s">
        <v>216</v>
      </c>
      <c r="D80">
        <v>1</v>
      </c>
      <c r="E80">
        <v>1</v>
      </c>
      <c r="F80">
        <v>1</v>
      </c>
      <c r="G80">
        <v>1</v>
      </c>
      <c r="H80">
        <v>1</v>
      </c>
      <c r="I80">
        <v>1</v>
      </c>
    </row>
    <row r="81" spans="3:9" ht="12">
      <c r="C81" s="69" t="s">
        <v>217</v>
      </c>
      <c r="D81">
        <v>1</v>
      </c>
      <c r="E81">
        <v>1</v>
      </c>
      <c r="F81">
        <v>1</v>
      </c>
      <c r="G81">
        <v>1</v>
      </c>
      <c r="H81">
        <v>1</v>
      </c>
      <c r="I81">
        <v>1</v>
      </c>
    </row>
    <row r="82" spans="3:9" ht="12">
      <c r="C82" s="69" t="s">
        <v>218</v>
      </c>
      <c r="D82">
        <v>1</v>
      </c>
      <c r="E82">
        <v>1</v>
      </c>
      <c r="F82">
        <v>1</v>
      </c>
      <c r="G82">
        <v>1</v>
      </c>
      <c r="H82">
        <v>1</v>
      </c>
      <c r="I82">
        <v>1</v>
      </c>
    </row>
    <row r="83" spans="3:9" ht="12">
      <c r="C83" s="69" t="s">
        <v>219</v>
      </c>
      <c r="D83">
        <v>1</v>
      </c>
      <c r="E83">
        <v>1</v>
      </c>
      <c r="F83">
        <v>1</v>
      </c>
      <c r="G83">
        <v>1</v>
      </c>
      <c r="H83">
        <v>1</v>
      </c>
      <c r="I83">
        <v>1</v>
      </c>
    </row>
    <row r="84" ht="13.5">
      <c r="C84" s="67"/>
    </row>
    <row r="85" spans="3:4" ht="12">
      <c r="C85" s="69" t="s">
        <v>22</v>
      </c>
      <c r="D85">
        <v>1</v>
      </c>
    </row>
    <row r="88" spans="2:9" ht="12">
      <c r="B88" t="s">
        <v>221</v>
      </c>
      <c r="D88" t="str">
        <f aca="true" t="shared" si="1" ref="D88:I88">D51</f>
        <v>DBA</v>
      </c>
      <c r="E88" t="str">
        <f t="shared" si="1"/>
        <v>DB</v>
      </c>
      <c r="F88" t="str">
        <f t="shared" si="1"/>
        <v>VSF</v>
      </c>
      <c r="G88" t="str">
        <f t="shared" si="1"/>
        <v>FDB</v>
      </c>
      <c r="H88" t="str">
        <f t="shared" si="1"/>
        <v>MP</v>
      </c>
      <c r="I88" t="str">
        <f t="shared" si="1"/>
        <v>DC</v>
      </c>
    </row>
    <row r="89" spans="3:9" ht="12">
      <c r="C89" t="s">
        <v>222</v>
      </c>
      <c r="D89">
        <v>1</v>
      </c>
      <c r="E89">
        <v>1</v>
      </c>
      <c r="F89">
        <v>1</v>
      </c>
      <c r="G89">
        <v>1</v>
      </c>
      <c r="H89">
        <v>1</v>
      </c>
      <c r="I89">
        <v>1</v>
      </c>
    </row>
    <row r="90" spans="3:9" ht="12">
      <c r="C90" t="s">
        <v>223</v>
      </c>
      <c r="D90">
        <v>1</v>
      </c>
      <c r="E90">
        <v>1</v>
      </c>
      <c r="F90">
        <v>1</v>
      </c>
      <c r="G90">
        <v>1</v>
      </c>
      <c r="H90">
        <v>1</v>
      </c>
      <c r="I90">
        <v>1</v>
      </c>
    </row>
    <row r="91" spans="3:9" ht="12">
      <c r="C91" t="s">
        <v>224</v>
      </c>
      <c r="D91">
        <v>1</v>
      </c>
      <c r="E91">
        <v>1</v>
      </c>
      <c r="F91">
        <v>1</v>
      </c>
      <c r="G91">
        <v>1</v>
      </c>
      <c r="H91">
        <v>1</v>
      </c>
      <c r="I91">
        <v>1</v>
      </c>
    </row>
    <row r="92" spans="3:9" ht="12">
      <c r="C92" t="s">
        <v>225</v>
      </c>
      <c r="D92">
        <v>1</v>
      </c>
      <c r="E92">
        <v>1</v>
      </c>
      <c r="F92">
        <v>1</v>
      </c>
      <c r="G92">
        <v>1</v>
      </c>
      <c r="H92">
        <v>1</v>
      </c>
      <c r="I92">
        <v>1</v>
      </c>
    </row>
    <row r="93" spans="3:9" ht="12">
      <c r="C93" t="s">
        <v>21</v>
      </c>
      <c r="D93">
        <v>1</v>
      </c>
      <c r="E93">
        <v>1</v>
      </c>
      <c r="F93">
        <v>1</v>
      </c>
      <c r="G93">
        <v>1</v>
      </c>
      <c r="H93">
        <v>1</v>
      </c>
      <c r="I93">
        <v>1</v>
      </c>
    </row>
    <row r="94" spans="3:5" ht="12">
      <c r="C94" t="s">
        <v>206</v>
      </c>
      <c r="D94">
        <v>1</v>
      </c>
      <c r="E94">
        <v>1</v>
      </c>
    </row>
    <row r="95" spans="3:7" ht="12">
      <c r="C95" t="s">
        <v>226</v>
      </c>
      <c r="D95">
        <v>1</v>
      </c>
      <c r="E95">
        <v>1</v>
      </c>
      <c r="F95">
        <v>1</v>
      </c>
      <c r="G95">
        <v>1</v>
      </c>
    </row>
    <row r="96" spans="3:9" ht="12">
      <c r="C96" t="s">
        <v>45</v>
      </c>
      <c r="H96">
        <v>1</v>
      </c>
      <c r="I96">
        <v>1</v>
      </c>
    </row>
    <row r="97" spans="3:7" ht="12">
      <c r="C97" t="s">
        <v>227</v>
      </c>
      <c r="D97">
        <v>1</v>
      </c>
      <c r="E97">
        <v>1</v>
      </c>
      <c r="F97">
        <v>1</v>
      </c>
      <c r="G97">
        <v>1</v>
      </c>
    </row>
    <row r="98" spans="3:10" ht="12">
      <c r="C98" t="s">
        <v>228</v>
      </c>
      <c r="E98">
        <v>1</v>
      </c>
      <c r="J98" t="s">
        <v>249</v>
      </c>
    </row>
    <row r="99" spans="3:7" ht="12">
      <c r="C99" t="s">
        <v>229</v>
      </c>
      <c r="D99">
        <v>1</v>
      </c>
      <c r="E99">
        <v>1</v>
      </c>
      <c r="F99">
        <v>1</v>
      </c>
      <c r="G99">
        <v>1</v>
      </c>
    </row>
    <row r="100" spans="3:7" ht="12">
      <c r="C100" t="s">
        <v>230</v>
      </c>
      <c r="D100">
        <v>1</v>
      </c>
      <c r="E100">
        <v>1</v>
      </c>
      <c r="G100">
        <v>1</v>
      </c>
    </row>
    <row r="101" spans="3:6" ht="12">
      <c r="C101" t="s">
        <v>231</v>
      </c>
      <c r="F101">
        <v>1</v>
      </c>
    </row>
    <row r="102" spans="3:7" ht="12">
      <c r="C102" t="s">
        <v>232</v>
      </c>
      <c r="D102">
        <v>1</v>
      </c>
      <c r="E102">
        <v>1</v>
      </c>
      <c r="F102">
        <v>1</v>
      </c>
      <c r="G102">
        <v>1</v>
      </c>
    </row>
    <row r="103" spans="3:5" ht="12">
      <c r="C103" t="s">
        <v>233</v>
      </c>
      <c r="D103">
        <v>1</v>
      </c>
      <c r="E103">
        <v>1</v>
      </c>
    </row>
    <row r="104" spans="3:7" ht="12">
      <c r="C104" t="s">
        <v>234</v>
      </c>
      <c r="D104">
        <v>1</v>
      </c>
      <c r="E104">
        <v>1</v>
      </c>
      <c r="F104">
        <v>1</v>
      </c>
      <c r="G104">
        <v>1</v>
      </c>
    </row>
    <row r="105" spans="3:9" ht="12">
      <c r="C105" t="s">
        <v>235</v>
      </c>
      <c r="D105">
        <v>1</v>
      </c>
      <c r="E105">
        <v>1</v>
      </c>
      <c r="F105">
        <v>1</v>
      </c>
      <c r="G105">
        <v>1</v>
      </c>
      <c r="H105">
        <v>1</v>
      </c>
      <c r="I105">
        <v>1</v>
      </c>
    </row>
    <row r="106" spans="3:7" ht="12">
      <c r="C106" t="s">
        <v>236</v>
      </c>
      <c r="D106">
        <v>1</v>
      </c>
      <c r="E106">
        <v>1</v>
      </c>
      <c r="F106">
        <v>1</v>
      </c>
      <c r="G106">
        <v>1</v>
      </c>
    </row>
    <row r="107" spans="3:9" ht="12">
      <c r="C107" t="s">
        <v>237</v>
      </c>
      <c r="D107">
        <v>1</v>
      </c>
      <c r="E107">
        <v>1</v>
      </c>
      <c r="F107">
        <v>1</v>
      </c>
      <c r="G107">
        <v>1</v>
      </c>
      <c r="H107">
        <v>1</v>
      </c>
      <c r="I107">
        <v>1</v>
      </c>
    </row>
    <row r="108" spans="3:9" ht="12">
      <c r="C108" t="s">
        <v>238</v>
      </c>
      <c r="D108">
        <v>1</v>
      </c>
      <c r="E108">
        <v>1</v>
      </c>
      <c r="F108">
        <v>1</v>
      </c>
      <c r="G108">
        <v>1</v>
      </c>
      <c r="H108">
        <v>1</v>
      </c>
      <c r="I108">
        <v>1</v>
      </c>
    </row>
    <row r="109" spans="3:10" ht="12">
      <c r="C109" t="s">
        <v>239</v>
      </c>
      <c r="D109">
        <v>1</v>
      </c>
      <c r="E109">
        <v>1</v>
      </c>
      <c r="F109">
        <v>1</v>
      </c>
      <c r="G109">
        <v>1</v>
      </c>
      <c r="J109" t="s">
        <v>250</v>
      </c>
    </row>
    <row r="110" spans="3:5" ht="12">
      <c r="C110" t="s">
        <v>268</v>
      </c>
      <c r="D110">
        <v>1</v>
      </c>
      <c r="E110">
        <v>1</v>
      </c>
    </row>
    <row r="111" spans="3:9" ht="12">
      <c r="C111" t="s">
        <v>240</v>
      </c>
      <c r="D111">
        <v>1</v>
      </c>
      <c r="E111">
        <v>1</v>
      </c>
      <c r="F111">
        <v>1</v>
      </c>
      <c r="G111">
        <v>1</v>
      </c>
      <c r="H111">
        <v>1</v>
      </c>
      <c r="I111">
        <v>1</v>
      </c>
    </row>
    <row r="112" spans="3:9" ht="12">
      <c r="C112" t="s">
        <v>241</v>
      </c>
      <c r="D112">
        <v>1</v>
      </c>
      <c r="E112">
        <v>1</v>
      </c>
      <c r="F112">
        <v>1</v>
      </c>
      <c r="G112">
        <v>1</v>
      </c>
      <c r="H112">
        <v>1</v>
      </c>
      <c r="I112">
        <v>1</v>
      </c>
    </row>
    <row r="113" spans="3:9" ht="12">
      <c r="C113" t="s">
        <v>242</v>
      </c>
      <c r="D113">
        <v>1</v>
      </c>
      <c r="E113">
        <v>1</v>
      </c>
      <c r="F113">
        <v>1</v>
      </c>
      <c r="G113">
        <v>1</v>
      </c>
      <c r="H113">
        <v>1</v>
      </c>
      <c r="I113">
        <v>1</v>
      </c>
    </row>
    <row r="114" spans="3:9" ht="12">
      <c r="C114" t="s">
        <v>243</v>
      </c>
      <c r="D114">
        <v>1</v>
      </c>
      <c r="E114">
        <v>1</v>
      </c>
      <c r="F114">
        <v>1</v>
      </c>
      <c r="G114">
        <v>1</v>
      </c>
      <c r="H114">
        <v>1</v>
      </c>
      <c r="I114">
        <v>1</v>
      </c>
    </row>
    <row r="115" spans="3:9" ht="12">
      <c r="C115" t="s">
        <v>244</v>
      </c>
      <c r="D115">
        <v>1</v>
      </c>
      <c r="E115">
        <v>1</v>
      </c>
      <c r="F115">
        <v>1</v>
      </c>
      <c r="G115">
        <v>1</v>
      </c>
      <c r="H115">
        <v>1</v>
      </c>
      <c r="I115">
        <v>1</v>
      </c>
    </row>
    <row r="116" spans="3:9" ht="12">
      <c r="C116" t="s">
        <v>245</v>
      </c>
      <c r="D116">
        <v>1</v>
      </c>
      <c r="E116">
        <v>1</v>
      </c>
      <c r="F116">
        <v>1</v>
      </c>
      <c r="G116">
        <v>1</v>
      </c>
      <c r="H116">
        <v>1</v>
      </c>
      <c r="I116">
        <v>1</v>
      </c>
    </row>
    <row r="117" spans="3:9" ht="12">
      <c r="C117" t="s">
        <v>246</v>
      </c>
      <c r="D117">
        <v>1</v>
      </c>
      <c r="E117">
        <v>1</v>
      </c>
      <c r="F117">
        <v>1</v>
      </c>
      <c r="G117">
        <v>1</v>
      </c>
      <c r="H117">
        <v>1</v>
      </c>
      <c r="I117">
        <v>1</v>
      </c>
    </row>
    <row r="118" spans="3:9" ht="12">
      <c r="C118" t="s">
        <v>247</v>
      </c>
      <c r="D118">
        <v>1</v>
      </c>
      <c r="E118">
        <v>1</v>
      </c>
      <c r="F118">
        <v>1</v>
      </c>
      <c r="G118">
        <v>1</v>
      </c>
      <c r="H118">
        <v>1</v>
      </c>
      <c r="I118">
        <v>1</v>
      </c>
    </row>
    <row r="119" spans="3:9" ht="12">
      <c r="C119" t="s">
        <v>248</v>
      </c>
      <c r="D119">
        <v>1</v>
      </c>
      <c r="E119">
        <v>1</v>
      </c>
      <c r="F119">
        <v>1</v>
      </c>
      <c r="G119">
        <v>1</v>
      </c>
      <c r="H119">
        <v>1</v>
      </c>
      <c r="I119">
        <v>1</v>
      </c>
    </row>
  </sheetData>
  <sheetProtection sheet="1" objects="1" scenarios="1"/>
  <mergeCells count="2">
    <mergeCell ref="D1:E1"/>
    <mergeCell ref="D2:E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Q57"/>
  <sheetViews>
    <sheetView showGridLines="0" showRowColHeaders="0" zoomScalePageLayoutView="0" workbookViewId="0" topLeftCell="A1">
      <selection activeCell="D5" sqref="D5:E5"/>
    </sheetView>
  </sheetViews>
  <sheetFormatPr defaultColWidth="9.140625" defaultRowHeight="12.75"/>
  <cols>
    <col min="2" max="2" width="6.57421875" style="0" customWidth="1"/>
    <col min="3" max="3" width="13.421875" style="0" customWidth="1"/>
    <col min="4" max="4" width="18.57421875" style="0" customWidth="1"/>
    <col min="5" max="5" width="25.57421875" style="0" customWidth="1"/>
  </cols>
  <sheetData>
    <row r="1" spans="1:17" ht="60" customHeight="1">
      <c r="A1" s="84"/>
      <c r="B1" s="248"/>
      <c r="C1" s="248"/>
      <c r="D1" s="248"/>
      <c r="E1" s="248"/>
      <c r="F1" s="84"/>
      <c r="G1" s="84"/>
      <c r="H1" s="84"/>
      <c r="I1" s="84"/>
      <c r="J1" s="84"/>
      <c r="K1" s="84"/>
      <c r="L1" s="84"/>
      <c r="M1" s="84"/>
      <c r="N1" s="84"/>
      <c r="O1" s="84"/>
      <c r="P1" s="84"/>
      <c r="Q1" s="84"/>
    </row>
    <row r="2" spans="1:17" ht="18" customHeight="1">
      <c r="A2" s="84"/>
      <c r="B2" s="247" t="s">
        <v>6</v>
      </c>
      <c r="C2" s="247"/>
      <c r="D2" s="247"/>
      <c r="E2" s="247"/>
      <c r="F2" s="84"/>
      <c r="G2" s="84"/>
      <c r="H2" s="84"/>
      <c r="I2" s="84"/>
      <c r="J2" s="84"/>
      <c r="K2" s="84"/>
      <c r="L2" s="84"/>
      <c r="M2" s="84"/>
      <c r="N2" s="84"/>
      <c r="O2" s="84"/>
      <c r="P2" s="84"/>
      <c r="Q2" s="84"/>
    </row>
    <row r="3" spans="1:17" ht="30" customHeight="1">
      <c r="A3" s="84"/>
      <c r="B3" s="247" t="s">
        <v>7</v>
      </c>
      <c r="C3" s="247"/>
      <c r="D3" s="247"/>
      <c r="E3" s="247"/>
      <c r="F3" s="84"/>
      <c r="G3" s="84"/>
      <c r="H3" s="84"/>
      <c r="I3" s="84"/>
      <c r="J3" s="84"/>
      <c r="K3" s="84"/>
      <c r="L3" s="84"/>
      <c r="M3" s="84"/>
      <c r="N3" s="84"/>
      <c r="O3" s="84"/>
      <c r="P3" s="84"/>
      <c r="Q3" s="84"/>
    </row>
    <row r="4" spans="1:17" ht="18" customHeight="1">
      <c r="A4" s="84"/>
      <c r="B4" s="84" t="s">
        <v>15</v>
      </c>
      <c r="C4" s="84"/>
      <c r="D4" s="84"/>
      <c r="E4" s="84"/>
      <c r="F4" s="84"/>
      <c r="G4" s="84"/>
      <c r="H4" s="84"/>
      <c r="I4" s="84"/>
      <c r="J4" s="84"/>
      <c r="K4" s="84"/>
      <c r="L4" s="84"/>
      <c r="M4" s="84"/>
      <c r="N4" s="84"/>
      <c r="O4" s="84"/>
      <c r="P4" s="84"/>
      <c r="Q4" s="84"/>
    </row>
    <row r="5" spans="1:17" ht="12">
      <c r="A5" s="84"/>
      <c r="B5" s="85" t="s">
        <v>8</v>
      </c>
      <c r="C5" s="84"/>
      <c r="D5" s="245"/>
      <c r="E5" s="246"/>
      <c r="F5" s="84"/>
      <c r="G5" s="84"/>
      <c r="H5" s="84"/>
      <c r="I5" s="84"/>
      <c r="J5" s="84"/>
      <c r="K5" s="84"/>
      <c r="L5" s="84"/>
      <c r="M5" s="84"/>
      <c r="N5" s="84"/>
      <c r="O5" s="84"/>
      <c r="P5" s="84"/>
      <c r="Q5" s="84"/>
    </row>
    <row r="6" spans="1:17" ht="12">
      <c r="A6" s="84"/>
      <c r="B6" s="85" t="s">
        <v>9</v>
      </c>
      <c r="C6" s="84"/>
      <c r="D6" s="245"/>
      <c r="E6" s="246"/>
      <c r="F6" s="84"/>
      <c r="G6" s="84"/>
      <c r="H6" s="84"/>
      <c r="I6" s="84"/>
      <c r="J6" s="84"/>
      <c r="K6" s="84"/>
      <c r="L6" s="84"/>
      <c r="M6" s="84"/>
      <c r="N6" s="84"/>
      <c r="O6" s="84"/>
      <c r="P6" s="84"/>
      <c r="Q6" s="84"/>
    </row>
    <row r="7" spans="1:17" ht="12">
      <c r="A7" s="84"/>
      <c r="B7" s="85" t="s">
        <v>10</v>
      </c>
      <c r="C7" s="84"/>
      <c r="D7" s="245"/>
      <c r="E7" s="246"/>
      <c r="F7" s="84"/>
      <c r="G7" s="84"/>
      <c r="H7" s="84"/>
      <c r="I7" s="84"/>
      <c r="J7" s="84"/>
      <c r="K7" s="84"/>
      <c r="L7" s="84"/>
      <c r="M7" s="84"/>
      <c r="N7" s="84"/>
      <c r="O7" s="84"/>
      <c r="P7" s="84"/>
      <c r="Q7" s="84"/>
    </row>
    <row r="8" spans="1:17" ht="12">
      <c r="A8" s="84"/>
      <c r="B8" s="85" t="s">
        <v>11</v>
      </c>
      <c r="C8" s="84"/>
      <c r="D8" s="90"/>
      <c r="E8" s="87"/>
      <c r="F8" s="84"/>
      <c r="G8" s="84"/>
      <c r="H8" s="84"/>
      <c r="I8" s="84"/>
      <c r="J8" s="84"/>
      <c r="K8" s="84"/>
      <c r="L8" s="84"/>
      <c r="M8" s="84"/>
      <c r="N8" s="84"/>
      <c r="O8" s="84"/>
      <c r="P8" s="84"/>
      <c r="Q8" s="84"/>
    </row>
    <row r="9" spans="1:17" ht="12">
      <c r="A9" s="84"/>
      <c r="B9" s="85" t="s">
        <v>12</v>
      </c>
      <c r="C9" s="84"/>
      <c r="D9" s="90"/>
      <c r="E9" s="88"/>
      <c r="F9" s="84"/>
      <c r="G9" s="84"/>
      <c r="H9" s="84"/>
      <c r="I9" s="84"/>
      <c r="J9" s="84"/>
      <c r="K9" s="84"/>
      <c r="L9" s="84"/>
      <c r="M9" s="84"/>
      <c r="N9" s="84"/>
      <c r="O9" s="84"/>
      <c r="P9" s="84"/>
      <c r="Q9" s="84"/>
    </row>
    <row r="10" spans="1:17" ht="12">
      <c r="A10" s="84"/>
      <c r="B10" s="85" t="s">
        <v>13</v>
      </c>
      <c r="C10" s="84"/>
      <c r="D10" s="250"/>
      <c r="E10" s="246"/>
      <c r="F10" s="84"/>
      <c r="G10" s="84"/>
      <c r="H10" s="84"/>
      <c r="I10" s="84"/>
      <c r="J10" s="84"/>
      <c r="K10" s="84"/>
      <c r="L10" s="84"/>
      <c r="M10" s="84"/>
      <c r="N10" s="84"/>
      <c r="O10" s="84"/>
      <c r="P10" s="84"/>
      <c r="Q10" s="84"/>
    </row>
    <row r="11" spans="1:17" ht="24" customHeight="1">
      <c r="A11" s="84"/>
      <c r="B11" s="84" t="s">
        <v>14</v>
      </c>
      <c r="C11" s="84"/>
      <c r="D11" s="84"/>
      <c r="E11" s="84"/>
      <c r="F11" s="84"/>
      <c r="G11" s="84"/>
      <c r="H11" s="84"/>
      <c r="I11" s="84"/>
      <c r="J11" s="84"/>
      <c r="K11" s="84"/>
      <c r="L11" s="84"/>
      <c r="M11" s="84"/>
      <c r="N11" s="84"/>
      <c r="O11" s="84"/>
      <c r="P11" s="84"/>
      <c r="Q11" s="84"/>
    </row>
    <row r="12" spans="1:17" ht="12">
      <c r="A12" s="84"/>
      <c r="B12" s="85" t="s">
        <v>16</v>
      </c>
      <c r="C12" s="84"/>
      <c r="D12" s="245"/>
      <c r="E12" s="246"/>
      <c r="F12" s="84"/>
      <c r="G12" s="84"/>
      <c r="H12" s="84"/>
      <c r="I12" s="84"/>
      <c r="J12" s="84"/>
      <c r="K12" s="84"/>
      <c r="L12" s="84"/>
      <c r="M12" s="84"/>
      <c r="N12" s="84"/>
      <c r="O12" s="84"/>
      <c r="P12" s="84"/>
      <c r="Q12" s="84"/>
    </row>
    <row r="13" spans="1:17" ht="12">
      <c r="A13" s="84"/>
      <c r="B13" s="85" t="s">
        <v>17</v>
      </c>
      <c r="C13" s="84"/>
      <c r="D13" s="245"/>
      <c r="E13" s="246"/>
      <c r="F13" s="84"/>
      <c r="G13" s="84"/>
      <c r="H13" s="84"/>
      <c r="I13" s="84"/>
      <c r="J13" s="84"/>
      <c r="K13" s="84"/>
      <c r="L13" s="84"/>
      <c r="M13" s="84"/>
      <c r="N13" s="84"/>
      <c r="O13" s="84"/>
      <c r="P13" s="84"/>
      <c r="Q13" s="84"/>
    </row>
    <row r="14" spans="1:17" ht="12">
      <c r="A14" s="84"/>
      <c r="B14" s="85" t="s">
        <v>11</v>
      </c>
      <c r="C14" s="84"/>
      <c r="D14" s="90"/>
      <c r="E14" s="87"/>
      <c r="F14" s="84"/>
      <c r="G14" s="84"/>
      <c r="H14" s="84"/>
      <c r="I14" s="84"/>
      <c r="J14" s="84"/>
      <c r="K14" s="84"/>
      <c r="L14" s="84"/>
      <c r="M14" s="84"/>
      <c r="N14" s="84"/>
      <c r="O14" s="84"/>
      <c r="P14" s="84"/>
      <c r="Q14" s="84"/>
    </row>
    <row r="15" spans="1:17" ht="12">
      <c r="A15" s="84"/>
      <c r="B15" s="85" t="s">
        <v>12</v>
      </c>
      <c r="C15" s="84"/>
      <c r="D15" s="90"/>
      <c r="E15" s="88"/>
      <c r="F15" s="84"/>
      <c r="G15" s="84"/>
      <c r="H15" s="84"/>
      <c r="I15" s="84"/>
      <c r="J15" s="84"/>
      <c r="K15" s="84"/>
      <c r="L15" s="84"/>
      <c r="M15" s="84"/>
      <c r="N15" s="84"/>
      <c r="O15" s="84"/>
      <c r="P15" s="84"/>
      <c r="Q15" s="84"/>
    </row>
    <row r="16" spans="1:17" ht="12">
      <c r="A16" s="84"/>
      <c r="B16" s="85" t="s">
        <v>18</v>
      </c>
      <c r="C16" s="84"/>
      <c r="D16" s="250"/>
      <c r="E16" s="246"/>
      <c r="F16" s="84"/>
      <c r="G16" s="84"/>
      <c r="H16" s="84"/>
      <c r="I16" s="84"/>
      <c r="J16" s="84"/>
      <c r="K16" s="84"/>
      <c r="L16" s="84"/>
      <c r="M16" s="84"/>
      <c r="N16" s="84"/>
      <c r="O16" s="84"/>
      <c r="P16" s="84"/>
      <c r="Q16" s="84"/>
    </row>
    <row r="17" spans="1:17" ht="24" customHeight="1">
      <c r="A17" s="84"/>
      <c r="B17" s="89" t="s">
        <v>20</v>
      </c>
      <c r="C17" s="84"/>
      <c r="D17" s="84"/>
      <c r="E17" s="84"/>
      <c r="F17" s="84"/>
      <c r="G17" s="84"/>
      <c r="H17" s="84"/>
      <c r="I17" s="84"/>
      <c r="J17" s="84"/>
      <c r="K17" s="84"/>
      <c r="L17" s="84"/>
      <c r="M17" s="84"/>
      <c r="N17" s="84"/>
      <c r="O17" s="84"/>
      <c r="P17" s="84"/>
      <c r="Q17" s="84"/>
    </row>
    <row r="18" spans="1:17" ht="15" customHeight="1">
      <c r="A18" s="84"/>
      <c r="B18" s="84"/>
      <c r="C18" s="84" t="s">
        <v>17</v>
      </c>
      <c r="D18" s="84"/>
      <c r="E18" s="84" t="s">
        <v>16</v>
      </c>
      <c r="F18" s="84"/>
      <c r="G18" s="84"/>
      <c r="H18" s="249" t="s">
        <v>289</v>
      </c>
      <c r="I18" s="249"/>
      <c r="J18" s="84"/>
      <c r="K18" s="84"/>
      <c r="L18" s="84"/>
      <c r="M18" s="84"/>
      <c r="N18" s="84"/>
      <c r="O18" s="84"/>
      <c r="P18" s="84"/>
      <c r="Q18" s="84"/>
    </row>
    <row r="19" spans="1:17" ht="12">
      <c r="A19" s="84"/>
      <c r="B19" s="84"/>
      <c r="C19" s="245"/>
      <c r="D19" s="246"/>
      <c r="E19" s="90"/>
      <c r="F19" s="84"/>
      <c r="G19" s="84"/>
      <c r="H19" s="84"/>
      <c r="I19" s="84"/>
      <c r="J19" s="84"/>
      <c r="K19" s="84"/>
      <c r="L19" s="84"/>
      <c r="M19" s="84"/>
      <c r="N19" s="84"/>
      <c r="O19" s="84"/>
      <c r="P19" s="84"/>
      <c r="Q19" s="84"/>
    </row>
    <row r="20" spans="1:17" ht="12">
      <c r="A20" s="84"/>
      <c r="B20" s="84"/>
      <c r="C20" s="245"/>
      <c r="D20" s="246"/>
      <c r="E20" s="90"/>
      <c r="F20" s="84"/>
      <c r="G20" s="84"/>
      <c r="H20" s="84"/>
      <c r="I20" s="84"/>
      <c r="J20" s="84"/>
      <c r="K20" s="84"/>
      <c r="L20" s="84"/>
      <c r="M20" s="84"/>
      <c r="N20" s="84"/>
      <c r="O20" s="84"/>
      <c r="P20" s="84"/>
      <c r="Q20" s="84"/>
    </row>
    <row r="21" spans="1:17" ht="12">
      <c r="A21" s="84"/>
      <c r="B21" s="84"/>
      <c r="C21" s="245"/>
      <c r="D21" s="246"/>
      <c r="E21" s="90"/>
      <c r="F21" s="84"/>
      <c r="G21" s="84"/>
      <c r="H21" s="84"/>
      <c r="I21" s="84"/>
      <c r="J21" s="84"/>
      <c r="K21" s="84"/>
      <c r="L21" s="84"/>
      <c r="M21" s="84"/>
      <c r="N21" s="84"/>
      <c r="O21" s="84"/>
      <c r="P21" s="84"/>
      <c r="Q21" s="84"/>
    </row>
    <row r="22" spans="1:17" ht="12">
      <c r="A22" s="84"/>
      <c r="B22" s="84"/>
      <c r="C22" s="245"/>
      <c r="D22" s="246"/>
      <c r="E22" s="90"/>
      <c r="F22" s="84"/>
      <c r="G22" s="84"/>
      <c r="H22" s="84"/>
      <c r="I22" s="84"/>
      <c r="J22" s="84"/>
      <c r="K22" s="84"/>
      <c r="L22" s="84"/>
      <c r="M22" s="84"/>
      <c r="N22" s="84"/>
      <c r="O22" s="84"/>
      <c r="P22" s="84"/>
      <c r="Q22" s="84"/>
    </row>
    <row r="23" spans="1:17" ht="12">
      <c r="A23" s="84"/>
      <c r="B23" s="84"/>
      <c r="C23" s="246"/>
      <c r="D23" s="246"/>
      <c r="E23" s="86"/>
      <c r="F23" s="84"/>
      <c r="G23" s="84"/>
      <c r="H23" s="84"/>
      <c r="I23" s="84"/>
      <c r="J23" s="84"/>
      <c r="K23" s="84"/>
      <c r="L23" s="84"/>
      <c r="M23" s="84"/>
      <c r="N23" s="84"/>
      <c r="O23" s="84"/>
      <c r="P23" s="84"/>
      <c r="Q23" s="84"/>
    </row>
    <row r="24" spans="1:17" ht="12">
      <c r="A24" s="84"/>
      <c r="B24" s="84"/>
      <c r="C24" s="245"/>
      <c r="D24" s="246"/>
      <c r="E24" s="90"/>
      <c r="F24" s="84"/>
      <c r="G24" s="84"/>
      <c r="H24" s="84"/>
      <c r="I24" s="84"/>
      <c r="J24" s="84"/>
      <c r="K24" s="84"/>
      <c r="L24" s="84"/>
      <c r="M24" s="84"/>
      <c r="N24" s="84"/>
      <c r="O24" s="84"/>
      <c r="P24" s="84"/>
      <c r="Q24" s="84"/>
    </row>
    <row r="25" spans="1:17" ht="12">
      <c r="A25" s="84"/>
      <c r="B25" s="84"/>
      <c r="C25" s="245"/>
      <c r="D25" s="246"/>
      <c r="E25" s="90"/>
      <c r="F25" s="84"/>
      <c r="G25" s="84"/>
      <c r="H25" s="84"/>
      <c r="I25" s="84"/>
      <c r="J25" s="84"/>
      <c r="K25" s="84"/>
      <c r="L25" s="84"/>
      <c r="M25" s="84"/>
      <c r="N25" s="84"/>
      <c r="O25" s="84"/>
      <c r="P25" s="84"/>
      <c r="Q25" s="84"/>
    </row>
    <row r="26" spans="1:17" ht="12">
      <c r="A26" s="84"/>
      <c r="B26" s="84"/>
      <c r="C26" s="245"/>
      <c r="D26" s="246"/>
      <c r="E26" s="90"/>
      <c r="F26" s="84"/>
      <c r="G26" s="84"/>
      <c r="H26" s="84"/>
      <c r="I26" s="84"/>
      <c r="J26" s="84"/>
      <c r="K26" s="84"/>
      <c r="L26" s="84"/>
      <c r="M26" s="84"/>
      <c r="N26" s="84"/>
      <c r="O26" s="84"/>
      <c r="P26" s="84"/>
      <c r="Q26" s="84"/>
    </row>
    <row r="27" spans="1:17" ht="24" customHeight="1">
      <c r="A27" s="84"/>
      <c r="B27" s="84" t="s">
        <v>19</v>
      </c>
      <c r="C27" s="84"/>
      <c r="D27" s="84"/>
      <c r="E27" s="84"/>
      <c r="F27" s="84"/>
      <c r="G27" s="84"/>
      <c r="I27" s="84"/>
      <c r="J27" s="84"/>
      <c r="K27" s="84"/>
      <c r="L27" s="84"/>
      <c r="M27" s="84"/>
      <c r="N27" s="84"/>
      <c r="O27" s="84"/>
      <c r="P27" s="84"/>
      <c r="Q27" s="84"/>
    </row>
    <row r="28" spans="1:17" ht="15" customHeight="1">
      <c r="A28" s="84"/>
      <c r="B28" s="84"/>
      <c r="C28" s="84" t="s">
        <v>16</v>
      </c>
      <c r="D28" s="84"/>
      <c r="E28" s="84"/>
      <c r="F28" s="84"/>
      <c r="G28" s="84"/>
      <c r="J28" s="84"/>
      <c r="K28" s="84"/>
      <c r="L28" s="84"/>
      <c r="M28" s="84"/>
      <c r="N28" s="84"/>
      <c r="O28" s="84"/>
      <c r="P28" s="84"/>
      <c r="Q28" s="84"/>
    </row>
    <row r="29" spans="1:17" ht="12">
      <c r="A29" s="84"/>
      <c r="B29" s="84"/>
      <c r="C29" s="245"/>
      <c r="D29" s="246"/>
      <c r="E29" s="84"/>
      <c r="F29" s="84"/>
      <c r="G29" s="84"/>
      <c r="H29" s="84"/>
      <c r="I29" s="84"/>
      <c r="J29" s="84"/>
      <c r="K29" s="84"/>
      <c r="L29" s="84"/>
      <c r="M29" s="84"/>
      <c r="N29" s="84"/>
      <c r="O29" s="84"/>
      <c r="P29" s="84"/>
      <c r="Q29" s="84"/>
    </row>
    <row r="30" spans="1:17" ht="12">
      <c r="A30" s="84"/>
      <c r="B30" s="84"/>
      <c r="C30" s="245"/>
      <c r="D30" s="246"/>
      <c r="E30" s="84"/>
      <c r="F30" s="84"/>
      <c r="G30" s="84"/>
      <c r="H30" s="84"/>
      <c r="I30" s="84"/>
      <c r="J30" s="84"/>
      <c r="K30" s="84"/>
      <c r="L30" s="84"/>
      <c r="M30" s="84"/>
      <c r="N30" s="84"/>
      <c r="O30" s="84"/>
      <c r="P30" s="84"/>
      <c r="Q30" s="84"/>
    </row>
    <row r="31" spans="1:17" ht="12">
      <c r="A31" s="84"/>
      <c r="B31" s="84"/>
      <c r="C31" s="245"/>
      <c r="D31" s="246"/>
      <c r="E31" s="84"/>
      <c r="F31" s="84"/>
      <c r="G31" s="84"/>
      <c r="H31" s="84"/>
      <c r="I31" s="84"/>
      <c r="J31" s="84"/>
      <c r="K31" s="84"/>
      <c r="L31" s="84"/>
      <c r="M31" s="84"/>
      <c r="N31" s="84"/>
      <c r="O31" s="84"/>
      <c r="P31" s="84"/>
      <c r="Q31" s="84"/>
    </row>
    <row r="32" spans="1:17" ht="12">
      <c r="A32" s="84"/>
      <c r="B32" s="84"/>
      <c r="C32" s="246"/>
      <c r="D32" s="246"/>
      <c r="E32" s="84"/>
      <c r="F32" s="84"/>
      <c r="G32" s="84"/>
      <c r="H32" s="84"/>
      <c r="I32" s="84"/>
      <c r="J32" s="84"/>
      <c r="K32" s="84"/>
      <c r="L32" s="84"/>
      <c r="M32" s="84"/>
      <c r="N32" s="84"/>
      <c r="O32" s="84"/>
      <c r="P32" s="84"/>
      <c r="Q32" s="84"/>
    </row>
    <row r="33" spans="1:17" ht="12">
      <c r="A33" s="84"/>
      <c r="B33" s="84"/>
      <c r="C33" s="246"/>
      <c r="D33" s="246"/>
      <c r="E33" s="84"/>
      <c r="F33" s="84"/>
      <c r="G33" s="84"/>
      <c r="H33" s="84"/>
      <c r="I33" s="84"/>
      <c r="J33" s="84"/>
      <c r="K33" s="84"/>
      <c r="L33" s="84"/>
      <c r="M33" s="84"/>
      <c r="N33" s="84"/>
      <c r="O33" s="84"/>
      <c r="P33" s="84"/>
      <c r="Q33" s="84"/>
    </row>
    <row r="34" spans="1:17" ht="12">
      <c r="A34" s="84"/>
      <c r="B34" s="84"/>
      <c r="C34" s="246"/>
      <c r="D34" s="246"/>
      <c r="E34" s="84"/>
      <c r="F34" s="84"/>
      <c r="G34" s="84"/>
      <c r="H34" s="84"/>
      <c r="I34" s="84"/>
      <c r="J34" s="84"/>
      <c r="K34" s="84"/>
      <c r="L34" s="84"/>
      <c r="M34" s="84"/>
      <c r="N34" s="84"/>
      <c r="O34" s="84"/>
      <c r="P34" s="84"/>
      <c r="Q34" s="84"/>
    </row>
    <row r="35" spans="1:17" ht="12">
      <c r="A35" s="84"/>
      <c r="B35" s="84"/>
      <c r="C35" s="246"/>
      <c r="D35" s="246"/>
      <c r="E35" s="84"/>
      <c r="F35" s="84"/>
      <c r="G35" s="84"/>
      <c r="H35" s="84"/>
      <c r="I35" s="84"/>
      <c r="J35" s="84"/>
      <c r="K35" s="84"/>
      <c r="L35" s="84"/>
      <c r="M35" s="84"/>
      <c r="N35" s="84"/>
      <c r="O35" s="84"/>
      <c r="P35" s="84"/>
      <c r="Q35" s="84"/>
    </row>
    <row r="36" spans="1:17" ht="12">
      <c r="A36" s="84"/>
      <c r="B36" s="84"/>
      <c r="C36" s="246"/>
      <c r="D36" s="246"/>
      <c r="E36" s="84"/>
      <c r="F36" s="84"/>
      <c r="G36" s="84"/>
      <c r="H36" s="84"/>
      <c r="I36" s="84"/>
      <c r="J36" s="84"/>
      <c r="K36" s="84"/>
      <c r="L36" s="84"/>
      <c r="M36" s="84"/>
      <c r="N36" s="84"/>
      <c r="O36" s="84"/>
      <c r="P36" s="84"/>
      <c r="Q36" s="84"/>
    </row>
    <row r="37" spans="1:17" ht="12">
      <c r="A37" s="84"/>
      <c r="B37" s="84"/>
      <c r="C37" s="245"/>
      <c r="D37" s="246"/>
      <c r="E37" s="84"/>
      <c r="F37" s="84"/>
      <c r="G37" s="84"/>
      <c r="H37" s="84"/>
      <c r="I37" s="84"/>
      <c r="J37" s="84"/>
      <c r="K37" s="84"/>
      <c r="L37" s="84"/>
      <c r="M37" s="84"/>
      <c r="N37" s="84"/>
      <c r="O37" s="84"/>
      <c r="P37" s="84"/>
      <c r="Q37" s="84"/>
    </row>
    <row r="38" spans="1:17" ht="12">
      <c r="A38" s="84"/>
      <c r="B38" s="84"/>
      <c r="C38" s="84"/>
      <c r="D38" s="84"/>
      <c r="E38" s="84"/>
      <c r="F38" s="84"/>
      <c r="G38" s="84"/>
      <c r="H38" s="84"/>
      <c r="I38" s="84"/>
      <c r="J38" s="84"/>
      <c r="K38" s="84"/>
      <c r="L38" s="84"/>
      <c r="M38" s="84"/>
      <c r="N38" s="84"/>
      <c r="O38" s="84"/>
      <c r="P38" s="84"/>
      <c r="Q38" s="84"/>
    </row>
    <row r="39" spans="1:17" ht="12">
      <c r="A39" s="84"/>
      <c r="B39" s="84"/>
      <c r="C39" s="84"/>
      <c r="D39" s="84"/>
      <c r="E39" s="84"/>
      <c r="F39" s="84"/>
      <c r="G39" s="84"/>
      <c r="H39" s="84"/>
      <c r="I39" s="84"/>
      <c r="J39" s="84"/>
      <c r="K39" s="84"/>
      <c r="L39" s="84"/>
      <c r="M39" s="84"/>
      <c r="N39" s="84"/>
      <c r="O39" s="84"/>
      <c r="P39" s="84"/>
      <c r="Q39" s="84"/>
    </row>
    <row r="40" spans="1:17" ht="12">
      <c r="A40" s="84"/>
      <c r="B40" s="84"/>
      <c r="C40" s="84"/>
      <c r="D40" s="84"/>
      <c r="E40" s="84"/>
      <c r="F40" s="84"/>
      <c r="G40" s="84"/>
      <c r="H40" s="84"/>
      <c r="I40" s="84"/>
      <c r="J40" s="84"/>
      <c r="K40" s="84"/>
      <c r="L40" s="84"/>
      <c r="M40" s="84"/>
      <c r="N40" s="84"/>
      <c r="O40" s="84"/>
      <c r="P40" s="84"/>
      <c r="Q40" s="84"/>
    </row>
    <row r="41" spans="1:17" ht="12">
      <c r="A41" s="84"/>
      <c r="B41" s="84"/>
      <c r="C41" s="84"/>
      <c r="D41" s="84"/>
      <c r="E41" s="84"/>
      <c r="F41" s="84"/>
      <c r="G41" s="84"/>
      <c r="H41" s="84"/>
      <c r="I41" s="84"/>
      <c r="J41" s="84"/>
      <c r="K41" s="84"/>
      <c r="L41" s="84"/>
      <c r="M41" s="84"/>
      <c r="N41" s="84"/>
      <c r="O41" s="84"/>
      <c r="P41" s="84"/>
      <c r="Q41" s="84"/>
    </row>
    <row r="42" spans="1:17" ht="12">
      <c r="A42" s="84"/>
      <c r="B42" s="84"/>
      <c r="C42" s="84"/>
      <c r="D42" s="84"/>
      <c r="E42" s="84"/>
      <c r="F42" s="84"/>
      <c r="G42" s="84"/>
      <c r="H42" s="84"/>
      <c r="I42" s="84"/>
      <c r="J42" s="84"/>
      <c r="K42" s="84"/>
      <c r="L42" s="84"/>
      <c r="M42" s="84"/>
      <c r="N42" s="84"/>
      <c r="O42" s="84"/>
      <c r="P42" s="84"/>
      <c r="Q42" s="84"/>
    </row>
    <row r="43" spans="1:17" ht="12">
      <c r="A43" s="84"/>
      <c r="B43" s="84"/>
      <c r="C43" s="84"/>
      <c r="D43" s="84"/>
      <c r="E43" s="84"/>
      <c r="F43" s="84"/>
      <c r="G43" s="84"/>
      <c r="H43" s="84"/>
      <c r="I43" s="84"/>
      <c r="J43" s="84"/>
      <c r="K43" s="84"/>
      <c r="L43" s="84"/>
      <c r="M43" s="84"/>
      <c r="N43" s="84"/>
      <c r="O43" s="84"/>
      <c r="P43" s="84"/>
      <c r="Q43" s="84"/>
    </row>
    <row r="44" spans="1:17" ht="12">
      <c r="A44" s="84"/>
      <c r="B44" s="84"/>
      <c r="C44" s="84"/>
      <c r="D44" s="84"/>
      <c r="E44" s="84"/>
      <c r="F44" s="84"/>
      <c r="G44" s="84"/>
      <c r="H44" s="84"/>
      <c r="I44" s="84"/>
      <c r="J44" s="84"/>
      <c r="K44" s="84"/>
      <c r="L44" s="84"/>
      <c r="M44" s="84"/>
      <c r="N44" s="84"/>
      <c r="O44" s="84"/>
      <c r="P44" s="84"/>
      <c r="Q44" s="84"/>
    </row>
    <row r="45" spans="1:17" ht="12">
      <c r="A45" s="84"/>
      <c r="B45" s="84"/>
      <c r="C45" s="84"/>
      <c r="D45" s="84"/>
      <c r="E45" s="84"/>
      <c r="F45" s="89"/>
      <c r="G45" s="84"/>
      <c r="H45" s="84"/>
      <c r="I45" s="84"/>
      <c r="J45" s="84"/>
      <c r="K45" s="84"/>
      <c r="L45" s="84"/>
      <c r="M45" s="84"/>
      <c r="N45" s="84"/>
      <c r="O45" s="84"/>
      <c r="P45" s="84"/>
      <c r="Q45" s="84"/>
    </row>
    <row r="46" spans="1:17" ht="12">
      <c r="A46" s="84"/>
      <c r="B46" s="84"/>
      <c r="C46" s="84"/>
      <c r="D46" s="84"/>
      <c r="E46" s="84"/>
      <c r="F46" s="84"/>
      <c r="G46" s="84"/>
      <c r="H46" s="84"/>
      <c r="I46" s="84"/>
      <c r="J46" s="84"/>
      <c r="K46" s="84"/>
      <c r="L46" s="84"/>
      <c r="M46" s="84"/>
      <c r="N46" s="84"/>
      <c r="O46" s="84"/>
      <c r="P46" s="84"/>
      <c r="Q46" s="84"/>
    </row>
    <row r="47" spans="1:17" ht="12">
      <c r="A47" s="84"/>
      <c r="B47" s="84"/>
      <c r="C47" s="84"/>
      <c r="D47" s="84"/>
      <c r="E47" s="84"/>
      <c r="F47" s="84"/>
      <c r="G47" s="84"/>
      <c r="H47" s="84"/>
      <c r="I47" s="84"/>
      <c r="J47" s="84"/>
      <c r="K47" s="84"/>
      <c r="L47" s="84"/>
      <c r="M47" s="84"/>
      <c r="N47" s="84"/>
      <c r="O47" s="84"/>
      <c r="P47" s="84"/>
      <c r="Q47" s="84"/>
    </row>
    <row r="48" spans="1:17" ht="12">
      <c r="A48" s="84"/>
      <c r="B48" s="84"/>
      <c r="C48" s="84"/>
      <c r="D48" s="84"/>
      <c r="E48" s="84"/>
      <c r="F48" s="84"/>
      <c r="G48" s="84"/>
      <c r="H48" s="84"/>
      <c r="I48" s="84"/>
      <c r="J48" s="84"/>
      <c r="K48" s="84"/>
      <c r="L48" s="84"/>
      <c r="M48" s="84"/>
      <c r="N48" s="84"/>
      <c r="O48" s="84"/>
      <c r="P48" s="84"/>
      <c r="Q48" s="84"/>
    </row>
    <row r="49" spans="1:17" ht="12">
      <c r="A49" s="84"/>
      <c r="B49" s="84"/>
      <c r="C49" s="84"/>
      <c r="D49" s="84"/>
      <c r="E49" s="84"/>
      <c r="F49" s="84"/>
      <c r="G49" s="84"/>
      <c r="H49" s="84"/>
      <c r="I49" s="84"/>
      <c r="J49" s="84"/>
      <c r="K49" s="84"/>
      <c r="L49" s="84"/>
      <c r="M49" s="84"/>
      <c r="N49" s="84"/>
      <c r="O49" s="84"/>
      <c r="P49" s="84"/>
      <c r="Q49" s="84"/>
    </row>
    <row r="50" spans="1:17" ht="12">
      <c r="A50" s="84"/>
      <c r="B50" s="84"/>
      <c r="C50" s="84"/>
      <c r="D50" s="84"/>
      <c r="E50" s="84"/>
      <c r="F50" s="84"/>
      <c r="G50" s="84"/>
      <c r="H50" s="84"/>
      <c r="I50" s="84"/>
      <c r="J50" s="84"/>
      <c r="K50" s="84"/>
      <c r="L50" s="84"/>
      <c r="M50" s="84"/>
      <c r="N50" s="84"/>
      <c r="O50" s="84"/>
      <c r="P50" s="84"/>
      <c r="Q50" s="84"/>
    </row>
    <row r="51" spans="1:17" ht="12">
      <c r="A51" s="84"/>
      <c r="B51" s="84"/>
      <c r="C51" s="84"/>
      <c r="D51" s="84"/>
      <c r="E51" s="84"/>
      <c r="F51" s="84"/>
      <c r="G51" s="84"/>
      <c r="H51" s="84"/>
      <c r="I51" s="84"/>
      <c r="J51" s="84"/>
      <c r="K51" s="84"/>
      <c r="L51" s="84"/>
      <c r="M51" s="84"/>
      <c r="N51" s="84"/>
      <c r="O51" s="84"/>
      <c r="P51" s="84"/>
      <c r="Q51" s="84"/>
    </row>
    <row r="52" spans="1:17" ht="12">
      <c r="A52" s="84"/>
      <c r="B52" s="84"/>
      <c r="C52" s="84"/>
      <c r="D52" s="84"/>
      <c r="E52" s="84"/>
      <c r="F52" s="84"/>
      <c r="G52" s="84"/>
      <c r="H52" s="84"/>
      <c r="I52" s="84"/>
      <c r="J52" s="84"/>
      <c r="K52" s="84"/>
      <c r="L52" s="84"/>
      <c r="M52" s="84"/>
      <c r="N52" s="84"/>
      <c r="O52" s="84"/>
      <c r="P52" s="84"/>
      <c r="Q52" s="84"/>
    </row>
    <row r="53" spans="1:17" ht="12">
      <c r="A53" s="84"/>
      <c r="B53" s="84"/>
      <c r="C53" s="84"/>
      <c r="D53" s="84"/>
      <c r="E53" s="84"/>
      <c r="F53" s="84"/>
      <c r="G53" s="84"/>
      <c r="H53" s="84"/>
      <c r="I53" s="84"/>
      <c r="J53" s="84"/>
      <c r="K53" s="84"/>
      <c r="L53" s="84"/>
      <c r="M53" s="84"/>
      <c r="N53" s="84"/>
      <c r="O53" s="84"/>
      <c r="P53" s="84"/>
      <c r="Q53" s="84"/>
    </row>
    <row r="54" spans="1:17" ht="12">
      <c r="A54" s="84"/>
      <c r="B54" s="84"/>
      <c r="C54" s="84"/>
      <c r="D54" s="84"/>
      <c r="E54" s="84"/>
      <c r="F54" s="84"/>
      <c r="G54" s="84"/>
      <c r="H54" s="84"/>
      <c r="I54" s="84"/>
      <c r="J54" s="84"/>
      <c r="K54" s="84"/>
      <c r="L54" s="84"/>
      <c r="M54" s="84"/>
      <c r="N54" s="84"/>
      <c r="O54" s="84"/>
      <c r="P54" s="84"/>
      <c r="Q54" s="84"/>
    </row>
    <row r="55" spans="1:17" ht="12">
      <c r="A55" s="84"/>
      <c r="B55" s="84"/>
      <c r="C55" s="84"/>
      <c r="D55" s="84"/>
      <c r="E55" s="84"/>
      <c r="F55" s="84"/>
      <c r="G55" s="84"/>
      <c r="H55" s="84"/>
      <c r="I55" s="84"/>
      <c r="J55" s="84"/>
      <c r="K55" s="84"/>
      <c r="L55" s="84"/>
      <c r="M55" s="84"/>
      <c r="N55" s="84"/>
      <c r="O55" s="84"/>
      <c r="P55" s="84"/>
      <c r="Q55" s="84"/>
    </row>
    <row r="56" spans="1:17" ht="12">
      <c r="A56" s="84"/>
      <c r="B56" s="84"/>
      <c r="C56" s="84"/>
      <c r="D56" s="84"/>
      <c r="E56" s="84"/>
      <c r="F56" s="84"/>
      <c r="G56" s="84"/>
      <c r="H56" s="84"/>
      <c r="I56" s="84"/>
      <c r="J56" s="84"/>
      <c r="K56" s="84"/>
      <c r="L56" s="84"/>
      <c r="M56" s="84"/>
      <c r="N56" s="84"/>
      <c r="O56" s="84"/>
      <c r="P56" s="84"/>
      <c r="Q56" s="84"/>
    </row>
    <row r="57" spans="1:17" ht="12">
      <c r="A57" s="84"/>
      <c r="B57" s="84"/>
      <c r="C57" s="84"/>
      <c r="D57" s="84"/>
      <c r="E57" s="84"/>
      <c r="F57" s="84"/>
      <c r="G57" s="84"/>
      <c r="H57" s="84"/>
      <c r="I57" s="84"/>
      <c r="J57" s="84"/>
      <c r="K57" s="84"/>
      <c r="L57" s="84"/>
      <c r="M57" s="84"/>
      <c r="N57" s="84"/>
      <c r="O57" s="84"/>
      <c r="P57" s="84"/>
      <c r="Q57" s="84"/>
    </row>
  </sheetData>
  <sheetProtection sheet="1" objects="1" scenarios="1" selectLockedCells="1"/>
  <mergeCells count="28">
    <mergeCell ref="H18:I18"/>
    <mergeCell ref="D5:E5"/>
    <mergeCell ref="D6:E6"/>
    <mergeCell ref="D7:E7"/>
    <mergeCell ref="D16:E16"/>
    <mergeCell ref="C23:D23"/>
    <mergeCell ref="C19:D19"/>
    <mergeCell ref="D10:E10"/>
    <mergeCell ref="B1:E1"/>
    <mergeCell ref="C30:D30"/>
    <mergeCell ref="C37:D37"/>
    <mergeCell ref="C32:D32"/>
    <mergeCell ref="C33:D33"/>
    <mergeCell ref="C34:D34"/>
    <mergeCell ref="C35:D35"/>
    <mergeCell ref="C36:D36"/>
    <mergeCell ref="C25:D25"/>
    <mergeCell ref="C26:D26"/>
    <mergeCell ref="C31:D31"/>
    <mergeCell ref="C20:D20"/>
    <mergeCell ref="C21:D21"/>
    <mergeCell ref="B2:E2"/>
    <mergeCell ref="B3:E3"/>
    <mergeCell ref="C24:D24"/>
    <mergeCell ref="C29:D29"/>
    <mergeCell ref="C22:D22"/>
    <mergeCell ref="D12:E12"/>
    <mergeCell ref="D13:E13"/>
  </mergeCells>
  <hyperlinks>
    <hyperlink ref="H18:I18" location="Contents!A1" display="to Table of Contents"/>
  </hyperlinks>
  <printOptions/>
  <pageMargins left="0.75" right="0.75" top="1" bottom="1" header="0.5" footer="0.5"/>
  <pageSetup horizontalDpi="600" verticalDpi="600" orientation="portrait" r:id="rId1"/>
  <headerFooter alignWithMargins="0">
    <oddFooter>&amp;CSystem Management</oddFooter>
  </headerFooter>
</worksheet>
</file>

<file path=xl/worksheets/sheet4.xml><?xml version="1.0" encoding="utf-8"?>
<worksheet xmlns="http://schemas.openxmlformats.org/spreadsheetml/2006/main" xmlns:r="http://schemas.openxmlformats.org/officeDocument/2006/relationships">
  <sheetPr codeName="Sheet4"/>
  <dimension ref="B1:H17"/>
  <sheetViews>
    <sheetView showGridLines="0" showRowColHeaders="0" zoomScalePageLayoutView="0" workbookViewId="0" topLeftCell="A1">
      <selection activeCell="B4" sqref="B4:D4"/>
    </sheetView>
  </sheetViews>
  <sheetFormatPr defaultColWidth="9.140625" defaultRowHeight="12.75"/>
  <cols>
    <col min="2" max="2" width="30.57421875" style="0" customWidth="1"/>
    <col min="3" max="3" width="2.57421875" style="0" customWidth="1"/>
    <col min="4" max="4" width="30.57421875" style="0" customWidth="1"/>
  </cols>
  <sheetData>
    <row r="1" spans="2:4" ht="60" customHeight="1">
      <c r="B1" s="254"/>
      <c r="C1" s="254"/>
      <c r="D1" s="254"/>
    </row>
    <row r="2" spans="2:6" ht="18" customHeight="1">
      <c r="B2" s="257" t="s">
        <v>6</v>
      </c>
      <c r="C2" s="257"/>
      <c r="D2" s="257"/>
      <c r="E2" s="6"/>
      <c r="F2" s="6"/>
    </row>
    <row r="3" spans="2:6" ht="13.5">
      <c r="B3" s="257" t="s">
        <v>21</v>
      </c>
      <c r="C3" s="257"/>
      <c r="D3" s="257"/>
      <c r="E3" s="6"/>
      <c r="F3" s="6"/>
    </row>
    <row r="4" spans="2:4" ht="66" customHeight="1">
      <c r="B4" s="255" t="s">
        <v>395</v>
      </c>
      <c r="C4" s="255"/>
      <c r="D4" s="255"/>
    </row>
    <row r="5" spans="2:4" ht="17.25" customHeight="1">
      <c r="B5" s="252" t="s">
        <v>392</v>
      </c>
      <c r="C5" s="253"/>
      <c r="D5" s="253"/>
    </row>
    <row r="6" spans="2:3" ht="36" customHeight="1">
      <c r="B6" s="8" t="s">
        <v>22</v>
      </c>
      <c r="C6" s="8"/>
    </row>
    <row r="7" spans="2:3" ht="6" customHeight="1">
      <c r="B7" s="8"/>
      <c r="C7" s="8"/>
    </row>
    <row r="8" spans="2:4" ht="118.5" customHeight="1">
      <c r="B8" s="256" t="s">
        <v>396</v>
      </c>
      <c r="C8" s="255"/>
      <c r="D8" s="255"/>
    </row>
    <row r="9" spans="2:4" ht="30" customHeight="1">
      <c r="B9" s="158"/>
      <c r="C9" s="220"/>
      <c r="D9" s="7"/>
    </row>
    <row r="10" spans="2:3" ht="18" customHeight="1">
      <c r="B10" s="155"/>
      <c r="C10" s="222"/>
    </row>
    <row r="11" spans="2:3" ht="18" customHeight="1">
      <c r="B11" s="93"/>
      <c r="C11" s="223"/>
    </row>
    <row r="12" spans="2:8" ht="36" customHeight="1">
      <c r="B12" s="8" t="s">
        <v>23</v>
      </c>
      <c r="C12" s="8"/>
      <c r="G12" s="251" t="s">
        <v>289</v>
      </c>
      <c r="H12" s="251"/>
    </row>
    <row r="13" spans="2:3" ht="6" customHeight="1">
      <c r="B13" s="8"/>
      <c r="C13" s="8"/>
    </row>
    <row r="14" spans="2:4" ht="63.75" customHeight="1">
      <c r="B14" s="256" t="s">
        <v>397</v>
      </c>
      <c r="C14" s="255"/>
      <c r="D14" s="255"/>
    </row>
    <row r="15" spans="2:4" ht="30" customHeight="1">
      <c r="B15" s="156"/>
      <c r="C15" s="220"/>
      <c r="D15" s="157"/>
    </row>
    <row r="16" spans="2:4" ht="18" customHeight="1">
      <c r="B16" s="155"/>
      <c r="C16" s="221"/>
      <c r="D16" s="155"/>
    </row>
    <row r="17" spans="2:4" ht="18" customHeight="1">
      <c r="B17" s="93"/>
      <c r="C17" s="221"/>
      <c r="D17" s="93"/>
    </row>
  </sheetData>
  <sheetProtection sheet="1" objects="1" scenarios="1" selectLockedCells="1"/>
  <mergeCells count="8">
    <mergeCell ref="G12:H12"/>
    <mergeCell ref="B5:D5"/>
    <mergeCell ref="B1:D1"/>
    <mergeCell ref="B4:D4"/>
    <mergeCell ref="B8:D8"/>
    <mergeCell ref="B14:D14"/>
    <mergeCell ref="B2:D2"/>
    <mergeCell ref="B3:D3"/>
  </mergeCells>
  <dataValidations count="7">
    <dataValidation allowBlank="1" showInputMessage="1" showErrorMessage="1" prompt="Typed name of actuary here, signature above" sqref="B10:C10"/>
    <dataValidation allowBlank="1" showInputMessage="1" showErrorMessage="1" prompt="Actuary's title" sqref="B11:C11"/>
    <dataValidation allowBlank="1" showInputMessage="1" showErrorMessage="1" prompt="Typed name of executive director here, signature above" sqref="B16"/>
    <dataValidation allowBlank="1" showInputMessage="1" showErrorMessage="1" prompt="Title of executive director" sqref="B17"/>
    <dataValidation allowBlank="1" showInputMessage="1" showErrorMessage="1" prompt="Typed name of treasurer here, signature above" sqref="D16"/>
    <dataValidation allowBlank="1" showInputMessage="1" showErrorMessage="1" prompt="Title of treasurer" sqref="D17"/>
    <dataValidation allowBlank="1" showErrorMessage="1" sqref="C16 C17"/>
  </dataValidations>
  <hyperlinks>
    <hyperlink ref="G12:H12" location="Contents!A1" display="to Table of Contents"/>
  </hyperlinks>
  <printOptions/>
  <pageMargins left="0.75" right="0.75" top="1" bottom="1" header="0.5" footer="0.5"/>
  <pageSetup horizontalDpi="600" verticalDpi="600" orientation="portrait"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codeName="Sheet5"/>
  <dimension ref="B1:L38"/>
  <sheetViews>
    <sheetView showGridLines="0" showRowColHeaders="0" zoomScalePageLayoutView="0" workbookViewId="0" topLeftCell="A1">
      <selection activeCell="E6" sqref="E6"/>
    </sheetView>
  </sheetViews>
  <sheetFormatPr defaultColWidth="9.140625" defaultRowHeight="12.75"/>
  <cols>
    <col min="1" max="1" width="4.57421875" style="0" customWidth="1"/>
    <col min="2" max="2" width="6.421875" style="0" customWidth="1"/>
    <col min="3" max="3" width="6.57421875" style="0" customWidth="1"/>
    <col min="4" max="4" width="16.57421875" style="0" customWidth="1"/>
    <col min="5" max="6" width="20.57421875" style="0" customWidth="1"/>
  </cols>
  <sheetData>
    <row r="1" spans="2:7" ht="60" customHeight="1">
      <c r="B1" s="254"/>
      <c r="C1" s="254"/>
      <c r="D1" s="254"/>
      <c r="E1" s="254"/>
      <c r="F1" s="254"/>
      <c r="G1" s="254"/>
    </row>
    <row r="2" spans="2:7" ht="13.5">
      <c r="B2" s="273" t="s">
        <v>6</v>
      </c>
      <c r="C2" s="274"/>
      <c r="D2" s="274"/>
      <c r="E2" s="274"/>
      <c r="F2" s="274"/>
      <c r="G2" s="274"/>
    </row>
    <row r="3" spans="2:7" ht="24" customHeight="1">
      <c r="B3" s="273" t="s">
        <v>24</v>
      </c>
      <c r="C3" s="274"/>
      <c r="D3" s="274"/>
      <c r="E3" s="274"/>
      <c r="F3" s="274"/>
      <c r="G3" s="274"/>
    </row>
    <row r="4" spans="2:7" ht="24" customHeight="1">
      <c r="B4" s="263" t="s">
        <v>84</v>
      </c>
      <c r="C4" s="264"/>
      <c r="D4" s="264"/>
      <c r="E4" s="215" t="s">
        <v>398</v>
      </c>
      <c r="F4" s="215" t="s">
        <v>398</v>
      </c>
      <c r="G4" s="216"/>
    </row>
    <row r="5" spans="2:7" ht="25.5" customHeight="1" hidden="1">
      <c r="B5" s="265" t="s">
        <v>314</v>
      </c>
      <c r="C5" s="266"/>
      <c r="D5" s="266"/>
      <c r="E5" s="213"/>
      <c r="F5" s="213"/>
      <c r="G5" s="214"/>
    </row>
    <row r="6" spans="2:7" ht="30" customHeight="1">
      <c r="B6" s="267" t="s">
        <v>26</v>
      </c>
      <c r="C6" s="267"/>
      <c r="D6" s="267"/>
      <c r="E6" s="20"/>
      <c r="F6" s="21"/>
      <c r="G6" s="22" t="e">
        <f aca="true" t="shared" si="0" ref="G6:G17">100*(F6/E6-1)</f>
        <v>#DIV/0!</v>
      </c>
    </row>
    <row r="7" spans="2:7" ht="30" customHeight="1">
      <c r="B7" s="267" t="s">
        <v>27</v>
      </c>
      <c r="C7" s="267"/>
      <c r="D7" s="267"/>
      <c r="E7" s="20"/>
      <c r="F7" s="21"/>
      <c r="G7" s="22" t="e">
        <f t="shared" si="0"/>
        <v>#DIV/0!</v>
      </c>
    </row>
    <row r="8" spans="2:7" ht="30" customHeight="1">
      <c r="B8" s="267" t="s">
        <v>28</v>
      </c>
      <c r="C8" s="267"/>
      <c r="D8" s="267"/>
      <c r="E8" s="20"/>
      <c r="F8" s="21"/>
      <c r="G8" s="22" t="e">
        <f t="shared" si="0"/>
        <v>#DIV/0!</v>
      </c>
    </row>
    <row r="9" spans="2:7" ht="30" customHeight="1">
      <c r="B9" s="267" t="s">
        <v>29</v>
      </c>
      <c r="C9" s="267"/>
      <c r="D9" s="267"/>
      <c r="E9" s="20"/>
      <c r="F9" s="21"/>
      <c r="G9" s="22" t="e">
        <f t="shared" si="0"/>
        <v>#DIV/0!</v>
      </c>
    </row>
    <row r="10" spans="2:7" ht="24" customHeight="1">
      <c r="B10" s="267" t="s">
        <v>30</v>
      </c>
      <c r="C10" s="267"/>
      <c r="D10" s="267"/>
      <c r="E10" s="20"/>
      <c r="F10" s="21"/>
      <c r="G10" s="22" t="e">
        <f t="shared" si="0"/>
        <v>#DIV/0!</v>
      </c>
    </row>
    <row r="11" spans="2:7" ht="30" customHeight="1">
      <c r="B11" s="267" t="s">
        <v>31</v>
      </c>
      <c r="C11" s="267"/>
      <c r="D11" s="267"/>
      <c r="E11" s="23"/>
      <c r="F11" s="24"/>
      <c r="G11" s="22" t="e">
        <f t="shared" si="0"/>
        <v>#DIV/0!</v>
      </c>
    </row>
    <row r="12" spans="2:7" ht="15" customHeight="1">
      <c r="B12" s="267" t="s">
        <v>32</v>
      </c>
      <c r="C12" s="267"/>
      <c r="D12" s="267"/>
      <c r="E12" s="20"/>
      <c r="F12" s="21"/>
      <c r="G12" s="22" t="e">
        <f t="shared" si="0"/>
        <v>#DIV/0!</v>
      </c>
    </row>
    <row r="13" spans="2:7" ht="15" customHeight="1">
      <c r="B13" s="265" t="s">
        <v>306</v>
      </c>
      <c r="C13" s="266"/>
      <c r="D13" s="269"/>
      <c r="E13" s="20"/>
      <c r="F13" s="21"/>
      <c r="G13" s="22" t="e">
        <f t="shared" si="0"/>
        <v>#DIV/0!</v>
      </c>
    </row>
    <row r="14" spans="2:7" ht="15" customHeight="1">
      <c r="B14" s="207"/>
      <c r="C14" s="208"/>
      <c r="D14" s="209"/>
      <c r="E14" s="20"/>
      <c r="F14" s="21"/>
      <c r="G14" s="22"/>
    </row>
    <row r="15" spans="2:7" ht="15" customHeight="1">
      <c r="B15" s="270"/>
      <c r="C15" s="271"/>
      <c r="D15" s="272"/>
      <c r="E15" s="20"/>
      <c r="F15" s="21"/>
      <c r="G15" s="22" t="e">
        <f t="shared" si="0"/>
        <v>#DIV/0!</v>
      </c>
    </row>
    <row r="16" spans="2:7" ht="15" customHeight="1">
      <c r="B16" s="270"/>
      <c r="C16" s="271"/>
      <c r="D16" s="272"/>
      <c r="E16" s="20"/>
      <c r="F16" s="21"/>
      <c r="G16" s="22" t="e">
        <f t="shared" si="0"/>
        <v>#DIV/0!</v>
      </c>
    </row>
    <row r="17" spans="2:7" ht="20.25" customHeight="1">
      <c r="B17" s="265" t="s">
        <v>307</v>
      </c>
      <c r="C17" s="265"/>
      <c r="D17" s="277"/>
      <c r="E17" s="172">
        <f>SUM(E12:E16)</f>
        <v>0</v>
      </c>
      <c r="F17" s="173">
        <f>SUM(F12:F16)</f>
        <v>0</v>
      </c>
      <c r="G17" s="22" t="e">
        <f t="shared" si="0"/>
        <v>#DIV/0!</v>
      </c>
    </row>
    <row r="18" spans="2:5" ht="12">
      <c r="B18" s="11"/>
      <c r="C18" s="12"/>
      <c r="D18" s="12"/>
      <c r="E18" s="12"/>
    </row>
    <row r="19" spans="2:7" ht="25.5" customHeight="1">
      <c r="B19" s="275" t="str">
        <f>"Significant events during the year ending "&amp;TEXT(CurFY,"mmmm dd, yyyy")&amp;":"</f>
        <v>Significant events during the year ending January 00, 1900:</v>
      </c>
      <c r="C19" s="276"/>
      <c r="D19" s="276"/>
      <c r="E19" s="276"/>
      <c r="F19" s="276"/>
      <c r="G19" s="276"/>
    </row>
    <row r="20" spans="2:8" ht="21" customHeight="1">
      <c r="B20" s="278" t="s">
        <v>254</v>
      </c>
      <c r="C20" s="279"/>
      <c r="D20" s="258"/>
      <c r="E20" s="259"/>
      <c r="F20" s="259"/>
      <c r="G20" s="260"/>
      <c r="H20" s="7"/>
    </row>
    <row r="21" spans="2:7" ht="21" customHeight="1">
      <c r="B21" s="278" t="s">
        <v>272</v>
      </c>
      <c r="C21" s="279"/>
      <c r="D21" s="258"/>
      <c r="E21" s="259"/>
      <c r="F21" s="259"/>
      <c r="G21" s="260"/>
    </row>
    <row r="22" spans="2:7" ht="21" customHeight="1">
      <c r="B22" s="278" t="s">
        <v>273</v>
      </c>
      <c r="C22" s="278"/>
      <c r="D22" s="258"/>
      <c r="E22" s="259"/>
      <c r="F22" s="259"/>
      <c r="G22" s="260"/>
    </row>
    <row r="23" spans="2:12" ht="35.25" customHeight="1">
      <c r="B23" s="267" t="s">
        <v>33</v>
      </c>
      <c r="C23" s="268"/>
      <c r="D23" s="268"/>
      <c r="E23" s="268"/>
      <c r="F23" s="268"/>
      <c r="G23" s="268"/>
      <c r="K23" s="251" t="s">
        <v>289</v>
      </c>
      <c r="L23" s="251"/>
    </row>
    <row r="24" spans="2:7" ht="21" customHeight="1">
      <c r="B24" s="82" t="s">
        <v>34</v>
      </c>
      <c r="C24" s="258"/>
      <c r="D24" s="259"/>
      <c r="E24" s="259"/>
      <c r="F24" s="259"/>
      <c r="G24" s="260"/>
    </row>
    <row r="25" spans="2:7" ht="21" customHeight="1">
      <c r="B25" s="13" t="s">
        <v>34</v>
      </c>
      <c r="C25" s="258"/>
      <c r="D25" s="259"/>
      <c r="E25" s="259"/>
      <c r="F25" s="259"/>
      <c r="G25" s="260"/>
    </row>
    <row r="26" spans="2:7" ht="48" customHeight="1">
      <c r="B26" s="154" t="s">
        <v>35</v>
      </c>
      <c r="C26" s="261" t="s">
        <v>36</v>
      </c>
      <c r="D26" s="262"/>
      <c r="E26" s="262"/>
      <c r="F26" s="262"/>
      <c r="G26" s="262"/>
    </row>
    <row r="27" spans="3:7" ht="12">
      <c r="C27" s="7"/>
      <c r="D27" s="83"/>
      <c r="E27" s="7"/>
      <c r="F27" s="7"/>
      <c r="G27" s="7"/>
    </row>
    <row r="28" spans="3:7" ht="12">
      <c r="C28" s="7"/>
      <c r="D28" s="9"/>
      <c r="E28" s="7"/>
      <c r="F28" s="7"/>
      <c r="G28" s="7"/>
    </row>
    <row r="29" spans="2:5" ht="12">
      <c r="B29" s="12"/>
      <c r="C29" s="12"/>
      <c r="D29" s="7"/>
      <c r="E29" s="12"/>
    </row>
    <row r="30" spans="2:5" ht="12">
      <c r="B30" s="12"/>
      <c r="C30" s="12"/>
      <c r="D30" s="7"/>
      <c r="E30" s="12"/>
    </row>
    <row r="31" spans="2:5" ht="12">
      <c r="B31" s="14"/>
      <c r="C31" s="12"/>
      <c r="D31" s="7"/>
      <c r="E31" s="12"/>
    </row>
    <row r="32" spans="2:5" ht="12">
      <c r="B32" s="14"/>
      <c r="C32" s="12"/>
      <c r="D32" s="12"/>
      <c r="E32" s="12"/>
    </row>
    <row r="33" spans="2:5" ht="12">
      <c r="B33" s="12"/>
      <c r="C33" s="12"/>
      <c r="D33" s="12"/>
      <c r="E33" s="12"/>
    </row>
    <row r="34" spans="2:5" ht="12">
      <c r="B34" s="12"/>
      <c r="C34" s="12"/>
      <c r="D34" s="12"/>
      <c r="E34" s="12"/>
    </row>
    <row r="35" spans="2:5" ht="12">
      <c r="B35" s="12"/>
      <c r="C35" s="12"/>
      <c r="D35" s="12"/>
      <c r="E35" s="12"/>
    </row>
    <row r="36" ht="12">
      <c r="D36" s="12"/>
    </row>
    <row r="37" ht="12">
      <c r="D37" s="12"/>
    </row>
    <row r="38" ht="12">
      <c r="D38" s="12"/>
    </row>
  </sheetData>
  <sheetProtection sheet="1" objects="1" scenarios="1" selectLockedCells="1"/>
  <mergeCells count="28">
    <mergeCell ref="K23:L23"/>
    <mergeCell ref="B7:D7"/>
    <mergeCell ref="B8:D8"/>
    <mergeCell ref="B9:D9"/>
    <mergeCell ref="B22:C22"/>
    <mergeCell ref="D20:G20"/>
    <mergeCell ref="B21:C21"/>
    <mergeCell ref="B20:C20"/>
    <mergeCell ref="B1:G1"/>
    <mergeCell ref="B2:G2"/>
    <mergeCell ref="B3:G3"/>
    <mergeCell ref="B19:G19"/>
    <mergeCell ref="B16:D16"/>
    <mergeCell ref="B17:D17"/>
    <mergeCell ref="B10:D10"/>
    <mergeCell ref="B11:D11"/>
    <mergeCell ref="B12:D12"/>
    <mergeCell ref="B6:D6"/>
    <mergeCell ref="C25:G25"/>
    <mergeCell ref="C26:G26"/>
    <mergeCell ref="B4:D4"/>
    <mergeCell ref="B5:D5"/>
    <mergeCell ref="B23:G23"/>
    <mergeCell ref="C24:G24"/>
    <mergeCell ref="D21:G21"/>
    <mergeCell ref="D22:G22"/>
    <mergeCell ref="B13:D13"/>
    <mergeCell ref="B15:D15"/>
  </mergeCells>
  <conditionalFormatting sqref="G6:G17">
    <cfRule type="expression" priority="1" dxfId="2" stopIfTrue="1">
      <formula>ISERROR(G6)</formula>
    </cfRule>
  </conditionalFormatting>
  <dataValidations count="3">
    <dataValidation allowBlank="1" showInputMessage="1" prompt="Category of members or participants; e.g., Terminated vested, Other non-actives, etc." sqref="B15:B16"/>
    <dataValidation errorStyle="warning" type="whole" operator="greaterThanOrEqual" allowBlank="1" showInputMessage="1" prompt="Number of active members as of valuation date" sqref="E12">
      <formula1>0</formula1>
    </dataValidation>
    <dataValidation type="whole" operator="greaterThanOrEqual" allowBlank="1" showInputMessage="1" prompt="Number of active members as of valuation date" sqref="F12">
      <formula1>0</formula1>
    </dataValidation>
  </dataValidations>
  <hyperlinks>
    <hyperlink ref="K23:L23" location="Contents!A1" display="to Table of Contents"/>
  </hyperlinks>
  <printOptions/>
  <pageMargins left="0.75" right="0.75" top="1" bottom="1" header="0.5" footer="0.5"/>
  <pageSetup horizontalDpi="600" verticalDpi="600" orientation="portrait" r:id="rId1"/>
  <headerFooter alignWithMargins="0">
    <oddFooter>&amp;C&amp;A</oddFooter>
  </headerFooter>
  <ignoredErrors>
    <ignoredError sqref="G15:G17 G6:G13" evalError="1"/>
  </ignoredErrors>
</worksheet>
</file>

<file path=xl/worksheets/sheet6.xml><?xml version="1.0" encoding="utf-8"?>
<worksheet xmlns="http://schemas.openxmlformats.org/spreadsheetml/2006/main" xmlns:r="http://schemas.openxmlformats.org/officeDocument/2006/relationships">
  <sheetPr codeName="Sheet27">
    <pageSetUpPr fitToPage="1"/>
  </sheetPr>
  <dimension ref="B1:AB16"/>
  <sheetViews>
    <sheetView showRowColHeaders="0" zoomScalePageLayoutView="0" workbookViewId="0" topLeftCell="A1">
      <selection activeCell="B3" sqref="B3"/>
    </sheetView>
  </sheetViews>
  <sheetFormatPr defaultColWidth="9.140625" defaultRowHeight="12.75"/>
  <cols>
    <col min="1" max="1" width="6.57421875" style="0" customWidth="1"/>
    <col min="26" max="26" width="9.57421875" style="0" customWidth="1"/>
    <col min="27" max="27" width="4.00390625" style="0" customWidth="1"/>
  </cols>
  <sheetData>
    <row r="1" spans="2:28" ht="51" customHeight="1">
      <c r="B1" s="280"/>
      <c r="C1" s="280"/>
      <c r="D1" s="280"/>
      <c r="E1" s="280"/>
      <c r="F1" s="280"/>
      <c r="G1" s="280"/>
      <c r="H1" s="280"/>
      <c r="Z1" t="s">
        <v>287</v>
      </c>
      <c r="AA1">
        <v>1</v>
      </c>
      <c r="AB1" t="s">
        <v>288</v>
      </c>
    </row>
    <row r="2" spans="2:8" ht="21" customHeight="1">
      <c r="B2" s="274" t="s">
        <v>207</v>
      </c>
      <c r="C2" s="274"/>
      <c r="D2" s="274"/>
      <c r="E2" s="274"/>
      <c r="F2" s="274"/>
      <c r="G2" s="274"/>
      <c r="H2" s="274"/>
    </row>
    <row r="5" spans="2:12" ht="12">
      <c r="B5" s="152"/>
      <c r="L5" s="187"/>
    </row>
    <row r="6" ht="12">
      <c r="L6" s="187"/>
    </row>
    <row r="7" ht="12">
      <c r="L7" s="151"/>
    </row>
    <row r="8" ht="12">
      <c r="L8" s="187"/>
    </row>
    <row r="16" spans="13:14" ht="12">
      <c r="M16" s="251" t="s">
        <v>289</v>
      </c>
      <c r="N16" s="251"/>
    </row>
  </sheetData>
  <sheetProtection sheet="1" objects="1" scenarios="1"/>
  <mergeCells count="3">
    <mergeCell ref="B1:H1"/>
    <mergeCell ref="B2:H2"/>
    <mergeCell ref="M16:N16"/>
  </mergeCells>
  <hyperlinks>
    <hyperlink ref="M16:N16" location="Contents!A1" display="to Table of Contents"/>
  </hyperlinks>
  <printOptions/>
  <pageMargins left="0.75" right="0.75" top="1" bottom="1" header="0.5" footer="0.5"/>
  <pageSetup fitToHeight="1" fitToWidth="1" horizontalDpi="600" verticalDpi="600" orientation="portrait" scale="30" r:id="rId1"/>
</worksheet>
</file>

<file path=xl/worksheets/sheet7.xml><?xml version="1.0" encoding="utf-8"?>
<worksheet xmlns="http://schemas.openxmlformats.org/spreadsheetml/2006/main" xmlns:r="http://schemas.openxmlformats.org/officeDocument/2006/relationships">
  <sheetPr codeName="Sheet6">
    <pageSetUpPr fitToPage="1"/>
  </sheetPr>
  <dimension ref="B1:I37"/>
  <sheetViews>
    <sheetView showGridLines="0" showRowColHeaders="0" zoomScalePageLayoutView="0" workbookViewId="0" topLeftCell="A3">
      <selection activeCell="B6" sqref="B6"/>
    </sheetView>
  </sheetViews>
  <sheetFormatPr defaultColWidth="9.140625" defaultRowHeight="12.75"/>
  <cols>
    <col min="1" max="1" width="6.57421875" style="0" customWidth="1"/>
    <col min="2" max="2" width="32.421875" style="0" customWidth="1"/>
    <col min="3" max="4" width="20.57421875" style="0" customWidth="1"/>
  </cols>
  <sheetData>
    <row r="1" spans="2:5" ht="60" customHeight="1">
      <c r="B1" s="254"/>
      <c r="C1" s="254"/>
      <c r="D1" s="254"/>
      <c r="E1" s="254"/>
    </row>
    <row r="2" spans="2:5" ht="13.5">
      <c r="B2" s="281" t="s">
        <v>37</v>
      </c>
      <c r="C2" s="281"/>
      <c r="D2" s="281"/>
      <c r="E2" s="281"/>
    </row>
    <row r="3" spans="2:5" ht="24" customHeight="1">
      <c r="B3" s="281" t="s">
        <v>38</v>
      </c>
      <c r="C3" s="281"/>
      <c r="D3" s="281"/>
      <c r="E3" s="281"/>
    </row>
    <row r="4" spans="3:5" ht="12">
      <c r="C4" s="235"/>
      <c r="D4" s="235"/>
      <c r="E4" s="94" t="s">
        <v>25</v>
      </c>
    </row>
    <row r="5" ht="12">
      <c r="B5" t="s">
        <v>39</v>
      </c>
    </row>
    <row r="6" spans="2:5" ht="12">
      <c r="B6" s="58"/>
      <c r="C6" s="57"/>
      <c r="D6" s="57"/>
      <c r="E6" s="22" t="e">
        <f aca="true" t="shared" si="0" ref="E6:E23">100*(D6/C6-1)</f>
        <v>#DIV/0!</v>
      </c>
    </row>
    <row r="7" spans="2:5" ht="12">
      <c r="B7" s="58"/>
      <c r="C7" s="57"/>
      <c r="D7" s="57"/>
      <c r="E7" s="22" t="e">
        <f t="shared" si="0"/>
        <v>#DIV/0!</v>
      </c>
    </row>
    <row r="8" spans="2:5" ht="12">
      <c r="B8" s="58"/>
      <c r="C8" s="57"/>
      <c r="D8" s="57"/>
      <c r="E8" s="22" t="e">
        <f t="shared" si="0"/>
        <v>#DIV/0!</v>
      </c>
    </row>
    <row r="9" spans="2:5" ht="12">
      <c r="B9" s="58"/>
      <c r="C9" s="57"/>
      <c r="D9" s="57"/>
      <c r="E9" s="22" t="e">
        <f t="shared" si="0"/>
        <v>#DIV/0!</v>
      </c>
    </row>
    <row r="10" spans="2:5" ht="12">
      <c r="B10" s="58"/>
      <c r="C10" s="57"/>
      <c r="D10" s="57"/>
      <c r="E10" s="22" t="e">
        <f t="shared" si="0"/>
        <v>#DIV/0!</v>
      </c>
    </row>
    <row r="11" spans="2:5" ht="12">
      <c r="B11" s="58"/>
      <c r="C11" s="57"/>
      <c r="D11" s="57"/>
      <c r="E11" s="22" t="e">
        <f t="shared" si="0"/>
        <v>#DIV/0!</v>
      </c>
    </row>
    <row r="12" spans="2:5" ht="12">
      <c r="B12" s="58"/>
      <c r="C12" s="57"/>
      <c r="D12" s="57"/>
      <c r="E12" s="22" t="e">
        <f t="shared" si="0"/>
        <v>#DIV/0!</v>
      </c>
    </row>
    <row r="13" spans="2:5" ht="12">
      <c r="B13" s="58"/>
      <c r="C13" s="57"/>
      <c r="D13" s="57"/>
      <c r="E13" s="22" t="e">
        <f t="shared" si="0"/>
        <v>#DIV/0!</v>
      </c>
    </row>
    <row r="14" spans="2:5" ht="12">
      <c r="B14" s="58"/>
      <c r="C14" s="57"/>
      <c r="D14" s="57"/>
      <c r="E14" s="22" t="e">
        <f t="shared" si="0"/>
        <v>#DIV/0!</v>
      </c>
    </row>
    <row r="15" spans="2:5" ht="12">
      <c r="B15" s="58"/>
      <c r="C15" s="57"/>
      <c r="D15" s="57"/>
      <c r="E15" s="22" t="e">
        <f t="shared" si="0"/>
        <v>#DIV/0!</v>
      </c>
    </row>
    <row r="16" spans="2:5" ht="12">
      <c r="B16" s="58"/>
      <c r="C16" s="57"/>
      <c r="D16" s="57"/>
      <c r="E16" s="22" t="e">
        <f t="shared" si="0"/>
        <v>#DIV/0!</v>
      </c>
    </row>
    <row r="17" spans="2:5" ht="12">
      <c r="B17" s="58"/>
      <c r="C17" s="57"/>
      <c r="D17" s="57"/>
      <c r="E17" s="22" t="e">
        <f t="shared" si="0"/>
        <v>#DIV/0!</v>
      </c>
    </row>
    <row r="18" spans="2:5" ht="12">
      <c r="B18" s="58"/>
      <c r="C18" s="57"/>
      <c r="D18" s="57"/>
      <c r="E18" s="22"/>
    </row>
    <row r="19" spans="2:5" ht="12">
      <c r="B19" s="58"/>
      <c r="C19" s="57"/>
      <c r="D19" s="57"/>
      <c r="E19" s="22" t="e">
        <f t="shared" si="0"/>
        <v>#DIV/0!</v>
      </c>
    </row>
    <row r="20" spans="2:5" ht="12">
      <c r="B20" s="58"/>
      <c r="C20" s="57"/>
      <c r="D20" s="57"/>
      <c r="E20" s="22"/>
    </row>
    <row r="21" spans="2:5" ht="12">
      <c r="B21" s="58"/>
      <c r="C21" s="57"/>
      <c r="D21" s="57"/>
      <c r="E21" s="22" t="e">
        <f t="shared" si="0"/>
        <v>#DIV/0!</v>
      </c>
    </row>
    <row r="22" spans="2:5" ht="12">
      <c r="B22" s="202"/>
      <c r="C22" s="203"/>
      <c r="D22" s="203"/>
      <c r="E22" s="26"/>
    </row>
    <row r="23" spans="2:5" ht="18" customHeight="1">
      <c r="B23" s="19" t="s">
        <v>40</v>
      </c>
      <c r="C23" s="56">
        <f>SUM(C6:C21)</f>
        <v>0</v>
      </c>
      <c r="D23" s="56">
        <f>SUM(D6:D21)</f>
        <v>0</v>
      </c>
      <c r="E23" s="26" t="e">
        <f t="shared" si="0"/>
        <v>#DIV/0!</v>
      </c>
    </row>
    <row r="24" ht="21" customHeight="1">
      <c r="B24" t="s">
        <v>41</v>
      </c>
    </row>
    <row r="25" spans="2:9" ht="12">
      <c r="B25" s="58"/>
      <c r="C25" s="59"/>
      <c r="D25" s="59"/>
      <c r="E25" s="22" t="e">
        <f aca="true" t="shared" si="1" ref="E25:E37">100*(D25/C25-1)</f>
        <v>#DIV/0!</v>
      </c>
      <c r="H25" s="251" t="s">
        <v>289</v>
      </c>
      <c r="I25" s="251"/>
    </row>
    <row r="26" spans="2:5" ht="12">
      <c r="B26" s="58"/>
      <c r="C26" s="59"/>
      <c r="D26" s="59"/>
      <c r="E26" s="22" t="e">
        <f t="shared" si="1"/>
        <v>#DIV/0!</v>
      </c>
    </row>
    <row r="27" spans="2:5" ht="12">
      <c r="B27" s="58"/>
      <c r="C27" s="59"/>
      <c r="D27" s="59"/>
      <c r="E27" s="22" t="e">
        <f t="shared" si="1"/>
        <v>#DIV/0!</v>
      </c>
    </row>
    <row r="28" spans="2:5" ht="12">
      <c r="B28" s="58"/>
      <c r="C28" s="59"/>
      <c r="D28" s="59"/>
      <c r="E28" s="22" t="e">
        <f t="shared" si="1"/>
        <v>#DIV/0!</v>
      </c>
    </row>
    <row r="29" spans="2:5" ht="12">
      <c r="B29" s="58"/>
      <c r="C29" s="59"/>
      <c r="D29" s="59"/>
      <c r="E29" s="22" t="e">
        <f t="shared" si="1"/>
        <v>#DIV/0!</v>
      </c>
    </row>
    <row r="30" spans="2:5" ht="12">
      <c r="B30" s="58"/>
      <c r="C30" s="59"/>
      <c r="D30" s="59"/>
      <c r="E30" s="22" t="e">
        <f t="shared" si="1"/>
        <v>#DIV/0!</v>
      </c>
    </row>
    <row r="31" spans="2:5" ht="12">
      <c r="B31" s="58"/>
      <c r="C31" s="59"/>
      <c r="D31" s="59"/>
      <c r="E31" s="22" t="e">
        <f t="shared" si="1"/>
        <v>#DIV/0!</v>
      </c>
    </row>
    <row r="32" spans="2:5" ht="12">
      <c r="B32" s="58"/>
      <c r="C32" s="59"/>
      <c r="D32" s="59"/>
      <c r="E32" s="22" t="e">
        <f t="shared" si="1"/>
        <v>#DIV/0!</v>
      </c>
    </row>
    <row r="33" spans="2:5" ht="12">
      <c r="B33" s="58"/>
      <c r="C33" s="59"/>
      <c r="D33" s="59"/>
      <c r="E33" s="22" t="e">
        <f t="shared" si="1"/>
        <v>#DIV/0!</v>
      </c>
    </row>
    <row r="34" spans="2:5" ht="12">
      <c r="B34" s="58"/>
      <c r="C34" s="59"/>
      <c r="D34" s="59"/>
      <c r="E34" s="22" t="e">
        <f t="shared" si="1"/>
        <v>#DIV/0!</v>
      </c>
    </row>
    <row r="35" spans="2:5" ht="18" customHeight="1">
      <c r="B35" s="19" t="s">
        <v>42</v>
      </c>
      <c r="C35" s="56">
        <f>SUM(C25:C34)</f>
        <v>0</v>
      </c>
      <c r="D35" s="56">
        <f>SUM(D25:D34)</f>
        <v>0</v>
      </c>
      <c r="E35" s="26" t="e">
        <f t="shared" si="1"/>
        <v>#DIV/0!</v>
      </c>
    </row>
    <row r="36" spans="2:5" ht="30" customHeight="1">
      <c r="B36" s="25" t="s">
        <v>43</v>
      </c>
      <c r="C36" s="27">
        <f>C23+C35</f>
        <v>0</v>
      </c>
      <c r="D36" s="27">
        <f>D23+D35</f>
        <v>0</v>
      </c>
      <c r="E36" s="26" t="e">
        <f t="shared" si="1"/>
        <v>#DIV/0!</v>
      </c>
    </row>
    <row r="37" spans="2:5" ht="30" customHeight="1">
      <c r="B37" t="s">
        <v>44</v>
      </c>
      <c r="C37" s="165"/>
      <c r="D37" s="165"/>
      <c r="E37" s="166" t="e">
        <f t="shared" si="1"/>
        <v>#DIV/0!</v>
      </c>
    </row>
  </sheetData>
  <sheetProtection sheet="1" objects="1" scenarios="1" selectLockedCells="1"/>
  <mergeCells count="4">
    <mergeCell ref="B2:E2"/>
    <mergeCell ref="B3:E3"/>
    <mergeCell ref="B1:E1"/>
    <mergeCell ref="H25:I25"/>
  </mergeCells>
  <conditionalFormatting sqref="E25:E37 E5:E23">
    <cfRule type="expression" priority="1" dxfId="2" stopIfTrue="1">
      <formula>ISERROR(E5)</formula>
    </cfRule>
  </conditionalFormatting>
  <dataValidations count="3">
    <dataValidation allowBlank="1" showInputMessage="1" showErrorMessage="1" prompt="Benefit type; e.g., Service Retirement, Ordinary Disability" sqref="B6"/>
    <dataValidation type="whole" operator="greaterThan" allowBlank="1" showInputMessage="1" showErrorMessage="1" prompt="Present Value of Benefits for prior fiscal year to nearest dollar" sqref="C6">
      <formula1>-1000000000000</formula1>
    </dataValidation>
    <dataValidation type="whole" operator="greaterThan" allowBlank="1" showInputMessage="1" showErrorMessage="1" prompt="Present Value of Benefits for current fiscal year to nearest dollar" sqref="D6">
      <formula1>-1000000000000</formula1>
    </dataValidation>
  </dataValidations>
  <hyperlinks>
    <hyperlink ref="H25:I25" location="Contents!A1" display="to Table of Contents"/>
  </hyperlinks>
  <printOptions/>
  <pageMargins left="0.75" right="0.75" top="1" bottom="1" header="0.5" footer="0.5"/>
  <pageSetup fitToHeight="2" fitToWidth="1" horizontalDpi="600" verticalDpi="600" orientation="portrait" r:id="rId1"/>
  <ignoredErrors>
    <ignoredError sqref="E23:E37 E6:E17 E19 E21" evalError="1"/>
  </ignoredErrors>
</worksheet>
</file>

<file path=xl/worksheets/sheet8.xml><?xml version="1.0" encoding="utf-8"?>
<worksheet xmlns="http://schemas.openxmlformats.org/spreadsheetml/2006/main" xmlns:r="http://schemas.openxmlformats.org/officeDocument/2006/relationships">
  <sheetPr codeName="Sheet7"/>
  <dimension ref="A1:I32"/>
  <sheetViews>
    <sheetView showGridLines="0" showRowColHeaders="0" zoomScalePageLayoutView="0" workbookViewId="0" topLeftCell="A1">
      <selection activeCell="B6" sqref="B6"/>
    </sheetView>
  </sheetViews>
  <sheetFormatPr defaultColWidth="9.140625" defaultRowHeight="12.75"/>
  <cols>
    <col min="2" max="2" width="36.57421875" style="0" customWidth="1"/>
    <col min="3" max="4" width="20.57421875" style="0" customWidth="1"/>
  </cols>
  <sheetData>
    <row r="1" spans="2:5" ht="60" customHeight="1">
      <c r="B1" s="254"/>
      <c r="C1" s="254"/>
      <c r="D1" s="254"/>
      <c r="E1" s="254"/>
    </row>
    <row r="2" spans="2:5" ht="13.5">
      <c r="B2" s="257" t="s">
        <v>37</v>
      </c>
      <c r="C2" s="257"/>
      <c r="D2" s="257"/>
      <c r="E2" s="257"/>
    </row>
    <row r="3" spans="2:5" ht="24" customHeight="1">
      <c r="B3" s="281" t="s">
        <v>45</v>
      </c>
      <c r="C3" s="281"/>
      <c r="D3" s="281"/>
      <c r="E3" s="281"/>
    </row>
    <row r="4" spans="3:5" ht="12">
      <c r="C4" s="235"/>
      <c r="D4" s="235"/>
      <c r="E4" s="94" t="s">
        <v>25</v>
      </c>
    </row>
    <row r="5" ht="12">
      <c r="B5" t="s">
        <v>39</v>
      </c>
    </row>
    <row r="6" spans="2:5" ht="12">
      <c r="B6" s="58"/>
      <c r="C6" s="59"/>
      <c r="D6" s="59"/>
      <c r="E6" s="22" t="e">
        <f aca="true" t="shared" si="0" ref="E6:E18">100*(D6/C6-1)</f>
        <v>#DIV/0!</v>
      </c>
    </row>
    <row r="7" spans="2:5" ht="12">
      <c r="B7" s="58"/>
      <c r="C7" s="59"/>
      <c r="D7" s="59"/>
      <c r="E7" s="22" t="e">
        <f t="shared" si="0"/>
        <v>#DIV/0!</v>
      </c>
    </row>
    <row r="8" spans="2:5" ht="12">
      <c r="B8" s="58"/>
      <c r="C8" s="59"/>
      <c r="D8" s="59"/>
      <c r="E8" s="22" t="e">
        <f t="shared" si="0"/>
        <v>#DIV/0!</v>
      </c>
    </row>
    <row r="9" spans="2:5" ht="12">
      <c r="B9" s="58"/>
      <c r="C9" s="59"/>
      <c r="D9" s="59"/>
      <c r="E9" s="22" t="e">
        <f t="shared" si="0"/>
        <v>#DIV/0!</v>
      </c>
    </row>
    <row r="10" spans="2:5" ht="12">
      <c r="B10" s="58"/>
      <c r="C10" s="59"/>
      <c r="D10" s="59"/>
      <c r="E10" s="22" t="e">
        <f t="shared" si="0"/>
        <v>#DIV/0!</v>
      </c>
    </row>
    <row r="11" spans="2:5" ht="12">
      <c r="B11" s="58"/>
      <c r="C11" s="59"/>
      <c r="D11" s="59"/>
      <c r="E11" s="22" t="e">
        <f t="shared" si="0"/>
        <v>#DIV/0!</v>
      </c>
    </row>
    <row r="12" spans="2:5" ht="12">
      <c r="B12" s="58"/>
      <c r="C12" s="59"/>
      <c r="D12" s="59"/>
      <c r="E12" s="22" t="e">
        <f t="shared" si="0"/>
        <v>#DIV/0!</v>
      </c>
    </row>
    <row r="13" spans="2:5" ht="12">
      <c r="B13" s="58"/>
      <c r="C13" s="59"/>
      <c r="D13" s="59"/>
      <c r="E13" s="22" t="e">
        <f t="shared" si="0"/>
        <v>#DIV/0!</v>
      </c>
    </row>
    <row r="14" spans="2:5" ht="12">
      <c r="B14" s="58"/>
      <c r="C14" s="59"/>
      <c r="D14" s="59"/>
      <c r="E14" s="22" t="e">
        <f t="shared" si="0"/>
        <v>#DIV/0!</v>
      </c>
    </row>
    <row r="15" spans="2:5" ht="12">
      <c r="B15" s="58"/>
      <c r="C15" s="59"/>
      <c r="D15" s="59"/>
      <c r="E15" s="22" t="e">
        <f t="shared" si="0"/>
        <v>#DIV/0!</v>
      </c>
    </row>
    <row r="16" spans="2:5" ht="12">
      <c r="B16" s="58"/>
      <c r="C16" s="59"/>
      <c r="D16" s="59"/>
      <c r="E16" s="22" t="e">
        <f t="shared" si="0"/>
        <v>#DIV/0!</v>
      </c>
    </row>
    <row r="17" spans="2:5" ht="12">
      <c r="B17" s="58"/>
      <c r="C17" s="59"/>
      <c r="D17" s="59"/>
      <c r="E17" s="22" t="e">
        <f t="shared" si="0"/>
        <v>#DIV/0!</v>
      </c>
    </row>
    <row r="18" spans="2:5" ht="18" customHeight="1">
      <c r="B18" s="19" t="s">
        <v>324</v>
      </c>
      <c r="C18" s="56">
        <f>SUM(C6:C17)</f>
        <v>0</v>
      </c>
      <c r="D18" s="56">
        <f>SUM(D6:D17)</f>
        <v>0</v>
      </c>
      <c r="E18" s="26" t="e">
        <f t="shared" si="0"/>
        <v>#DIV/0!</v>
      </c>
    </row>
    <row r="19" ht="24" customHeight="1">
      <c r="B19" t="s">
        <v>41</v>
      </c>
    </row>
    <row r="20" spans="2:9" ht="12">
      <c r="B20" s="58"/>
      <c r="C20" s="59"/>
      <c r="D20" s="59"/>
      <c r="E20" s="22" t="e">
        <f aca="true" t="shared" si="1" ref="E20:E31">100*(D20/C20-1)</f>
        <v>#DIV/0!</v>
      </c>
      <c r="H20" s="251" t="s">
        <v>289</v>
      </c>
      <c r="I20" s="251"/>
    </row>
    <row r="21" spans="2:5" ht="12">
      <c r="B21" s="58"/>
      <c r="C21" s="59"/>
      <c r="D21" s="59"/>
      <c r="E21" s="22" t="e">
        <f t="shared" si="1"/>
        <v>#DIV/0!</v>
      </c>
    </row>
    <row r="22" spans="2:5" ht="12">
      <c r="B22" s="58"/>
      <c r="C22" s="59"/>
      <c r="D22" s="59"/>
      <c r="E22" s="22" t="e">
        <f t="shared" si="1"/>
        <v>#DIV/0!</v>
      </c>
    </row>
    <row r="23" spans="2:5" ht="12">
      <c r="B23" s="58"/>
      <c r="C23" s="59"/>
      <c r="D23" s="59"/>
      <c r="E23" s="22" t="e">
        <f t="shared" si="1"/>
        <v>#DIV/0!</v>
      </c>
    </row>
    <row r="24" spans="2:5" ht="12">
      <c r="B24" s="58"/>
      <c r="C24" s="59"/>
      <c r="D24" s="59"/>
      <c r="E24" s="22" t="e">
        <f t="shared" si="1"/>
        <v>#DIV/0!</v>
      </c>
    </row>
    <row r="25" spans="2:5" ht="12">
      <c r="B25" s="58"/>
      <c r="C25" s="59"/>
      <c r="D25" s="59"/>
      <c r="E25" s="22" t="e">
        <f t="shared" si="1"/>
        <v>#DIV/0!</v>
      </c>
    </row>
    <row r="26" spans="2:5" ht="12">
      <c r="B26" s="58"/>
      <c r="C26" s="59"/>
      <c r="D26" s="59"/>
      <c r="E26" s="22" t="e">
        <f t="shared" si="1"/>
        <v>#DIV/0!</v>
      </c>
    </row>
    <row r="27" spans="2:5" ht="12">
      <c r="B27" s="58"/>
      <c r="C27" s="59"/>
      <c r="D27" s="59"/>
      <c r="E27" s="22" t="e">
        <f t="shared" si="1"/>
        <v>#DIV/0!</v>
      </c>
    </row>
    <row r="28" spans="2:5" ht="12">
      <c r="B28" s="58"/>
      <c r="C28" s="59"/>
      <c r="D28" s="59"/>
      <c r="E28" s="22" t="e">
        <f t="shared" si="1"/>
        <v>#DIV/0!</v>
      </c>
    </row>
    <row r="29" spans="2:5" ht="12">
      <c r="B29" s="58"/>
      <c r="C29" s="59"/>
      <c r="D29" s="59"/>
      <c r="E29" s="22" t="e">
        <f t="shared" si="1"/>
        <v>#DIV/0!</v>
      </c>
    </row>
    <row r="30" spans="2:5" ht="18" customHeight="1">
      <c r="B30" s="19" t="s">
        <v>325</v>
      </c>
      <c r="C30" s="56">
        <f>SUM(C20:C29)</f>
        <v>0</v>
      </c>
      <c r="D30" s="56">
        <f>SUM(D20:D29)</f>
        <v>0</v>
      </c>
      <c r="E30" s="26" t="e">
        <f t="shared" si="1"/>
        <v>#DIV/0!</v>
      </c>
    </row>
    <row r="31" spans="2:5" ht="30" customHeight="1">
      <c r="B31" s="25" t="s">
        <v>46</v>
      </c>
      <c r="C31" s="27">
        <f>C18+C30</f>
        <v>0</v>
      </c>
      <c r="D31" s="27">
        <f>D18+D30</f>
        <v>0</v>
      </c>
      <c r="E31" s="26" t="e">
        <f t="shared" si="1"/>
        <v>#DIV/0!</v>
      </c>
    </row>
    <row r="32" spans="1:6" ht="12.75" customHeight="1">
      <c r="A32" s="12"/>
      <c r="B32" s="12"/>
      <c r="C32" s="56"/>
      <c r="D32" s="56"/>
      <c r="E32" s="26"/>
      <c r="F32" s="12"/>
    </row>
  </sheetData>
  <sheetProtection sheet="1" objects="1" scenarios="1" selectLockedCells="1"/>
  <mergeCells count="4">
    <mergeCell ref="B2:E2"/>
    <mergeCell ref="B3:E3"/>
    <mergeCell ref="B1:E1"/>
    <mergeCell ref="H20:I20"/>
  </mergeCells>
  <conditionalFormatting sqref="E5:E18 E20:E32">
    <cfRule type="expression" priority="1" dxfId="2" stopIfTrue="1">
      <formula>ISERROR(E5)</formula>
    </cfRule>
  </conditionalFormatting>
  <dataValidations count="2">
    <dataValidation allowBlank="1" showInputMessage="1" showErrorMessage="1" prompt="Benefit type; e.g., service retirement, ordinary disability" sqref="B6"/>
    <dataValidation type="whole" operator="greaterThan" allowBlank="1" showInputMessage="1" showErrorMessage="1" prompt="Liability amount to nearest dollar" sqref="C6 D6">
      <formula1>-1000000000000</formula1>
    </dataValidation>
  </dataValidations>
  <hyperlinks>
    <hyperlink ref="H20:I20" location="Contents!A1" display="to Table of Contents"/>
  </hyperlinks>
  <printOptions/>
  <pageMargins left="0.75" right="0.75" top="1" bottom="1" header="0.5" footer="0.5"/>
  <pageSetup horizontalDpi="600" verticalDpi="600" orientation="portrait" r:id="rId1"/>
  <ignoredErrors>
    <ignoredError sqref="E6:E18 E20:E31" evalError="1"/>
  </ignoredErrors>
</worksheet>
</file>

<file path=xl/worksheets/sheet9.xml><?xml version="1.0" encoding="utf-8"?>
<worksheet xmlns="http://schemas.openxmlformats.org/spreadsheetml/2006/main" xmlns:r="http://schemas.openxmlformats.org/officeDocument/2006/relationships">
  <sheetPr codeName="Sheet8"/>
  <dimension ref="B1:J12"/>
  <sheetViews>
    <sheetView showGridLines="0" showRowColHeaders="0" zoomScalePageLayoutView="0" workbookViewId="0" topLeftCell="A1">
      <selection activeCell="C5" sqref="C5"/>
    </sheetView>
  </sheetViews>
  <sheetFormatPr defaultColWidth="9.140625" defaultRowHeight="12.75"/>
  <cols>
    <col min="2" max="2" width="15.57421875" style="0" customWidth="1"/>
    <col min="3" max="4" width="20.57421875" style="0" customWidth="1"/>
    <col min="5" max="5" width="14.57421875" style="0" customWidth="1"/>
  </cols>
  <sheetData>
    <row r="1" spans="2:5" ht="60" customHeight="1">
      <c r="B1" s="254"/>
      <c r="C1" s="254"/>
      <c r="D1" s="254"/>
      <c r="E1" s="254"/>
    </row>
    <row r="2" spans="2:5" ht="13.5">
      <c r="B2" s="281" t="s">
        <v>37</v>
      </c>
      <c r="C2" s="281"/>
      <c r="D2" s="281"/>
      <c r="E2" s="281"/>
    </row>
    <row r="3" spans="2:5" ht="48" customHeight="1">
      <c r="B3" s="257" t="s">
        <v>47</v>
      </c>
      <c r="C3" s="257"/>
      <c r="D3" s="257"/>
      <c r="E3" s="257"/>
    </row>
    <row r="4" spans="2:5" ht="42" customHeight="1">
      <c r="B4" s="28" t="s">
        <v>48</v>
      </c>
      <c r="C4" s="28" t="s">
        <v>28</v>
      </c>
      <c r="D4" s="28" t="s">
        <v>47</v>
      </c>
      <c r="E4" s="28" t="s">
        <v>49</v>
      </c>
    </row>
    <row r="5" spans="2:5" ht="18" customHeight="1">
      <c r="B5" s="236"/>
      <c r="C5" s="15"/>
      <c r="D5" s="16"/>
      <c r="E5" s="30" t="e">
        <f aca="true" t="shared" si="0" ref="E5:E10">D5/C5*100</f>
        <v>#DIV/0!</v>
      </c>
    </row>
    <row r="6" spans="2:5" ht="18" customHeight="1">
      <c r="B6" s="236"/>
      <c r="C6" s="15"/>
      <c r="D6" s="16"/>
      <c r="E6" s="30" t="e">
        <f t="shared" si="0"/>
        <v>#DIV/0!</v>
      </c>
    </row>
    <row r="7" spans="2:5" ht="18" customHeight="1">
      <c r="B7" s="236"/>
      <c r="C7" s="15"/>
      <c r="D7" s="16"/>
      <c r="E7" s="30" t="e">
        <f t="shared" si="0"/>
        <v>#DIV/0!</v>
      </c>
    </row>
    <row r="8" spans="2:5" ht="18" customHeight="1">
      <c r="B8" s="236"/>
      <c r="C8" s="15"/>
      <c r="D8" s="16"/>
      <c r="E8" s="30" t="e">
        <f t="shared" si="0"/>
        <v>#DIV/0!</v>
      </c>
    </row>
    <row r="9" spans="2:5" ht="18" customHeight="1">
      <c r="B9" s="236"/>
      <c r="C9" s="15"/>
      <c r="D9" s="16"/>
      <c r="E9" s="30" t="e">
        <f t="shared" si="0"/>
        <v>#DIV/0!</v>
      </c>
    </row>
    <row r="10" spans="2:10" ht="18" customHeight="1">
      <c r="B10" s="236"/>
      <c r="C10" s="15"/>
      <c r="D10" s="16"/>
      <c r="E10" s="30" t="e">
        <f t="shared" si="0"/>
        <v>#DIV/0!</v>
      </c>
      <c r="I10" s="251" t="s">
        <v>289</v>
      </c>
      <c r="J10" s="251"/>
    </row>
    <row r="11" spans="2:5" ht="90" customHeight="1">
      <c r="B11" s="282" t="s">
        <v>394</v>
      </c>
      <c r="C11" s="283"/>
      <c r="D11" s="283"/>
      <c r="E11" s="283"/>
    </row>
    <row r="12" spans="2:5" ht="12.75" customHeight="1">
      <c r="B12" s="253" t="s">
        <v>50</v>
      </c>
      <c r="C12" s="253"/>
      <c r="D12" s="253"/>
      <c r="E12" s="253"/>
    </row>
  </sheetData>
  <sheetProtection sheet="1" objects="1" scenarios="1" selectLockedCells="1"/>
  <mergeCells count="6">
    <mergeCell ref="I10:J10"/>
    <mergeCell ref="B1:E1"/>
    <mergeCell ref="B12:E12"/>
    <mergeCell ref="B2:E2"/>
    <mergeCell ref="B3:E3"/>
    <mergeCell ref="B11:E11"/>
  </mergeCells>
  <conditionalFormatting sqref="E5:E10">
    <cfRule type="expression" priority="1" dxfId="2" stopIfTrue="1">
      <formula>ISERROR(E5)</formula>
    </cfRule>
  </conditionalFormatting>
  <hyperlinks>
    <hyperlink ref="I10:J10" location="Contents!A1" display="to Table of Contents"/>
  </hyperlinks>
  <printOptions/>
  <pageMargins left="0.75" right="0.75" top="1" bottom="1" header="0.5" footer="0.5"/>
  <pageSetup horizontalDpi="600" verticalDpi="600" orientation="portrait" r:id="rId1"/>
  <ignoredErrors>
    <ignoredError sqref="E5:E6 E7:E10"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Department of Financial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 Annual Statement</dc:title>
  <dc:subject>Pension and Retirement System Annual Statement</dc:subject>
  <dc:creator>Michael Lambert revised by Peter Kreuter</dc:creator>
  <cp:keywords/>
  <dc:description/>
  <cp:lastModifiedBy>Stephen D. Pallas (DFS)</cp:lastModifiedBy>
  <cp:lastPrinted>2011-02-10T19:33:33Z</cp:lastPrinted>
  <dcterms:created xsi:type="dcterms:W3CDTF">2008-07-30T14:39:30Z</dcterms:created>
  <dcterms:modified xsi:type="dcterms:W3CDTF">2021-01-06T20:15:30Z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